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690" windowWidth="13695" windowHeight="8025" activeTab="0"/>
  </bookViews>
  <sheets>
    <sheet name="cruise pas" sheetId="1" r:id="rId1"/>
  </sheets>
  <definedNames>
    <definedName name="_xlnm.Print_Area" localSheetId="0">'cruise pas'!$A$1:$I$25</definedName>
  </definedNames>
  <calcPr fullCalcOnLoad="1"/>
</workbook>
</file>

<file path=xl/sharedStrings.xml><?xml version="1.0" encoding="utf-8"?>
<sst xmlns="http://schemas.openxmlformats.org/spreadsheetml/2006/main" count="49" uniqueCount="47">
  <si>
    <t>الشهر</t>
  </si>
  <si>
    <t>عدد سياح اليوم الواحد</t>
  </si>
  <si>
    <t>التغير النسبي</t>
  </si>
  <si>
    <t>Month</t>
  </si>
  <si>
    <t xml:space="preserve">% Relative  Change </t>
  </si>
  <si>
    <t xml:space="preserve">كانون ثاني </t>
  </si>
  <si>
    <t>January</t>
  </si>
  <si>
    <t xml:space="preserve">شباط </t>
  </si>
  <si>
    <t>February</t>
  </si>
  <si>
    <t>آذار</t>
  </si>
  <si>
    <t>March</t>
  </si>
  <si>
    <t>الربع الاول</t>
  </si>
  <si>
    <t>نيسان</t>
  </si>
  <si>
    <t>April</t>
  </si>
  <si>
    <t>آيار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</si>
  <si>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</si>
  <si>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</si>
  <si>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</si>
  <si>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</si>
  <si>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</si>
  <si>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</si>
  <si>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</si>
  <si>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</si>
  <si>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</si>
  <si>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</si>
  <si>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</si>
  <si>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</si>
  <si>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</si>
  <si>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</si>
  <si>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</si>
  <si>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</si>
  <si>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</si>
  <si>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</si>
  <si>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</si>
  <si>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</si>
  <si>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</si>
  <si>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</si>
  <si>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</si>
  <si>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t>No. of  Same Day Visitors</t>
  </si>
  <si>
    <t>عدد زوار الرحلات البحرية</t>
  </si>
  <si>
    <t xml:space="preserve"> No. Of  Cruise Passenger</t>
  </si>
  <si>
    <t>1st Qrtr</t>
  </si>
  <si>
    <t>2nd Qrtr</t>
  </si>
  <si>
    <t>3rd Qrtr</t>
  </si>
  <si>
    <t>4th Qrtr</t>
  </si>
  <si>
    <r>
      <t xml:space="preserve"> جدول </t>
    </r>
    <r>
      <rPr>
        <b/>
        <sz val="11"/>
        <rFont val="Times New Roman"/>
        <family val="1"/>
      </rPr>
      <t>3.3</t>
    </r>
    <r>
      <rPr>
        <b/>
        <sz val="12"/>
        <rFont val="Times New Roman"/>
        <family val="1"/>
      </rPr>
      <t xml:space="preserve">  عدد سياح اليوم الواحد والرحلات البحرية ضمن المجموعات السياحية شهريا للسنوات 2021-2022</t>
    </r>
  </si>
  <si>
    <t>Table 3.3 Monthly Same Day Visitors and  Cruise Passengers through  Package Tours, 2021-2022</t>
  </si>
</sst>
</file>

<file path=xl/styles.xml><?xml version="1.0" encoding="utf-8"?>
<styleSheet xmlns="http://schemas.openxmlformats.org/spreadsheetml/2006/main">
  <numFmts count="25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\ _د_._ا_._‏_-;\-* #,##0\ _د_._ا_._‏_-;_-* &quot;-&quot;\ _د_._ا_._‏_-;_-@_-"/>
    <numFmt numFmtId="44" formatCode="_-* #,##0.00\ &quot;د.ا.&quot;_-;\-* #,##0.00\ &quot;د.ا.&quot;_-;_-* &quot;-&quot;??\ &quot;د.ا.&quot;_-;_-@_-"/>
    <numFmt numFmtId="43" formatCode="_-* #,##0.00\ _د_._ا_._‏_-;\-* #,##0.00\ _د_._ا_._‏_-;_-* &quot;-&quot;??\ _د_._ا_._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0.0%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" fontId="15" fillId="33" borderId="10" xfId="0" applyNumberFormat="1" applyFont="1" applyFill="1" applyBorder="1" applyAlignment="1">
      <alignment horizontal="center" vertical="center"/>
    </xf>
    <xf numFmtId="3" fontId="15" fillId="33" borderId="11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" fillId="34" borderId="1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35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180" fontId="6" fillId="33" borderId="13" xfId="0" applyNumberFormat="1" applyFont="1" applyFill="1" applyBorder="1" applyAlignment="1">
      <alignment horizontal="center" vertical="center"/>
    </xf>
    <xf numFmtId="180" fontId="6" fillId="33" borderId="14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3" fontId="9" fillId="34" borderId="15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180" fontId="9" fillId="33" borderId="15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 textRotation="90"/>
    </xf>
    <xf numFmtId="2" fontId="6" fillId="33" borderId="17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3" fontId="9" fillId="34" borderId="18" xfId="0" applyNumberFormat="1" applyFont="1" applyFill="1" applyBorder="1" applyAlignment="1">
      <alignment horizontal="center" vertical="center"/>
    </xf>
    <xf numFmtId="180" fontId="9" fillId="33" borderId="19" xfId="0" applyNumberFormat="1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right" readingOrder="2"/>
    </xf>
    <xf numFmtId="3" fontId="10" fillId="34" borderId="0" xfId="0" applyNumberFormat="1" applyFont="1" applyFill="1" applyBorder="1" applyAlignment="1">
      <alignment horizontal="right"/>
    </xf>
    <xf numFmtId="10" fontId="10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2" fontId="6" fillId="33" borderId="14" xfId="0" applyNumberFormat="1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180" fontId="9" fillId="33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top"/>
    </xf>
    <xf numFmtId="3" fontId="0" fillId="33" borderId="22" xfId="0" applyNumberFormat="1" applyFill="1" applyBorder="1" applyAlignment="1">
      <alignment/>
    </xf>
    <xf numFmtId="3" fontId="9" fillId="34" borderId="23" xfId="0" applyNumberFormat="1" applyFont="1" applyFill="1" applyBorder="1" applyAlignment="1">
      <alignment horizontal="center" vertical="center"/>
    </xf>
    <xf numFmtId="3" fontId="15" fillId="33" borderId="24" xfId="0" applyNumberFormat="1" applyFont="1" applyFill="1" applyBorder="1" applyAlignment="1">
      <alignment horizontal="center" vertical="center"/>
    </xf>
    <xf numFmtId="3" fontId="15" fillId="33" borderId="22" xfId="0" applyNumberFormat="1" applyFont="1" applyFill="1" applyBorder="1" applyAlignment="1">
      <alignment horizontal="center" vertical="center"/>
    </xf>
    <xf numFmtId="3" fontId="9" fillId="34" borderId="25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8" fillId="33" borderId="28" xfId="0" applyNumberFormat="1" applyFont="1" applyFill="1" applyBorder="1" applyAlignment="1">
      <alignment horizontal="center" vertical="center"/>
    </xf>
    <xf numFmtId="2" fontId="8" fillId="33" borderId="29" xfId="0" applyNumberFormat="1" applyFont="1" applyFill="1" applyBorder="1" applyAlignment="1">
      <alignment horizontal="center" vertical="center"/>
    </xf>
    <xf numFmtId="3" fontId="9" fillId="34" borderId="23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top"/>
    </xf>
    <xf numFmtId="3" fontId="9" fillId="34" borderId="3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top"/>
    </xf>
    <xf numFmtId="0" fontId="2" fillId="33" borderId="31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3" fontId="9" fillId="36" borderId="16" xfId="0" applyNumberFormat="1" applyFont="1" applyFill="1" applyBorder="1" applyAlignment="1">
      <alignment horizontal="center" vertical="center"/>
    </xf>
    <xf numFmtId="3" fontId="15" fillId="33" borderId="38" xfId="0" applyNumberFormat="1" applyFont="1" applyFill="1" applyBorder="1" applyAlignment="1">
      <alignment horizontal="center" vertical="center"/>
    </xf>
    <xf numFmtId="3" fontId="15" fillId="33" borderId="39" xfId="0" applyNumberFormat="1" applyFont="1" applyFill="1" applyBorder="1" applyAlignment="1">
      <alignment horizontal="center" vertical="center"/>
    </xf>
    <xf numFmtId="3" fontId="9" fillId="36" borderId="34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40" xfId="0" applyNumberFormat="1" applyFont="1" applyFill="1" applyBorder="1" applyAlignment="1">
      <alignment horizontal="center" vertical="center"/>
    </xf>
    <xf numFmtId="3" fontId="9" fillId="36" borderId="4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rightToLeft="1" tabSelected="1" zoomScalePageLayoutView="0" workbookViewId="0" topLeftCell="A1">
      <selection activeCell="E27" sqref="E27"/>
    </sheetView>
  </sheetViews>
  <sheetFormatPr defaultColWidth="9.140625" defaultRowHeight="12.75"/>
  <cols>
    <col min="1" max="1" width="4.28125" style="4" customWidth="1"/>
    <col min="2" max="2" width="15.7109375" style="4" customWidth="1"/>
    <col min="3" max="3" width="14.28125" style="4" customWidth="1"/>
    <col min="4" max="4" width="18.140625" style="4" customWidth="1"/>
    <col min="5" max="5" width="13.421875" style="4" customWidth="1"/>
    <col min="6" max="6" width="14.8515625" style="4" customWidth="1"/>
    <col min="7" max="7" width="17.140625" style="4" customWidth="1"/>
    <col min="8" max="8" width="13.28125" style="4" customWidth="1"/>
    <col min="9" max="9" width="17.57421875" style="9" customWidth="1"/>
    <col min="10" max="10" width="8.8515625" style="4" customWidth="1"/>
    <col min="11" max="16384" width="9.140625" style="4" customWidth="1"/>
  </cols>
  <sheetData>
    <row r="1" spans="2:9" ht="15.75">
      <c r="B1" s="71" t="s">
        <v>45</v>
      </c>
      <c r="C1" s="71"/>
      <c r="D1" s="71"/>
      <c r="E1" s="71"/>
      <c r="F1" s="71"/>
      <c r="G1" s="71"/>
      <c r="H1" s="71"/>
      <c r="I1" s="71"/>
    </row>
    <row r="2" spans="2:9" ht="15.75">
      <c r="B2" s="72" t="s">
        <v>46</v>
      </c>
      <c r="C2" s="72"/>
      <c r="D2" s="72"/>
      <c r="E2" s="72"/>
      <c r="F2" s="72"/>
      <c r="G2" s="72"/>
      <c r="H2" s="72"/>
      <c r="I2" s="72"/>
    </row>
    <row r="3" spans="2:9" ht="12.75" customHeight="1" thickBot="1">
      <c r="B3" s="5"/>
      <c r="C3" s="5"/>
      <c r="D3" s="5"/>
      <c r="E3" s="5"/>
      <c r="F3" s="5"/>
      <c r="G3" s="5"/>
      <c r="H3" s="5"/>
      <c r="I3" s="5"/>
    </row>
    <row r="4" spans="2:12" s="6" customFormat="1" ht="20.25" customHeight="1">
      <c r="B4" s="68" t="s">
        <v>0</v>
      </c>
      <c r="C4" s="61" t="s">
        <v>1</v>
      </c>
      <c r="D4" s="62"/>
      <c r="E4" s="7" t="s">
        <v>2</v>
      </c>
      <c r="F4" s="63" t="s">
        <v>39</v>
      </c>
      <c r="G4" s="64"/>
      <c r="H4" s="7" t="s">
        <v>2</v>
      </c>
      <c r="I4" s="68" t="s">
        <v>3</v>
      </c>
      <c r="J4" s="8"/>
      <c r="L4" s="9"/>
    </row>
    <row r="5" spans="2:10" s="6" customFormat="1" ht="28.5" customHeight="1" thickBot="1">
      <c r="B5" s="69"/>
      <c r="C5" s="54"/>
      <c r="D5" s="42" t="s">
        <v>38</v>
      </c>
      <c r="E5" s="65" t="s">
        <v>4</v>
      </c>
      <c r="F5" s="54"/>
      <c r="G5" s="42" t="s">
        <v>40</v>
      </c>
      <c r="H5" s="65" t="s">
        <v>4</v>
      </c>
      <c r="I5" s="69"/>
      <c r="J5" s="10"/>
    </row>
    <row r="6" spans="2:10" s="6" customFormat="1" ht="15" customHeight="1">
      <c r="B6" s="69"/>
      <c r="C6" s="73">
        <v>2021</v>
      </c>
      <c r="D6" s="57">
        <v>2022</v>
      </c>
      <c r="E6" s="66"/>
      <c r="F6" s="59">
        <v>2021</v>
      </c>
      <c r="G6" s="75">
        <v>2022</v>
      </c>
      <c r="H6" s="66"/>
      <c r="I6" s="69"/>
      <c r="J6" s="11"/>
    </row>
    <row r="7" spans="2:10" s="6" customFormat="1" ht="15.75" customHeight="1" thickBot="1">
      <c r="B7" s="70"/>
      <c r="C7" s="74"/>
      <c r="D7" s="58"/>
      <c r="E7" s="67"/>
      <c r="F7" s="60"/>
      <c r="G7" s="76"/>
      <c r="H7" s="67"/>
      <c r="I7" s="70"/>
      <c r="J7" s="11"/>
    </row>
    <row r="8" spans="2:9" ht="27" customHeight="1">
      <c r="B8" s="48" t="s">
        <v>5</v>
      </c>
      <c r="C8" s="77">
        <v>13</v>
      </c>
      <c r="D8" s="12">
        <v>1665</v>
      </c>
      <c r="E8" s="13">
        <f>(D8-C8)/C8</f>
        <v>127.07692307692308</v>
      </c>
      <c r="F8" s="84">
        <v>0</v>
      </c>
      <c r="G8" s="43">
        <v>1265</v>
      </c>
      <c r="H8" s="14" t="e">
        <f>(G8-F8)/F8</f>
        <v>#DIV/0!</v>
      </c>
      <c r="I8" s="15" t="s">
        <v>6</v>
      </c>
    </row>
    <row r="9" spans="2:9" ht="27" customHeight="1">
      <c r="B9" s="49" t="s">
        <v>7</v>
      </c>
      <c r="C9" s="78">
        <v>39</v>
      </c>
      <c r="D9" s="12">
        <v>1280</v>
      </c>
      <c r="E9" s="13">
        <f>(D9-C9)/C9</f>
        <v>31.82051282051282</v>
      </c>
      <c r="F9" s="85">
        <v>0</v>
      </c>
      <c r="G9" s="43">
        <v>1225</v>
      </c>
      <c r="H9" s="14" t="e">
        <f>(G9-F9)/F9</f>
        <v>#DIV/0!</v>
      </c>
      <c r="I9" s="15" t="s">
        <v>8</v>
      </c>
    </row>
    <row r="10" spans="2:9" ht="27" customHeight="1" thickBot="1">
      <c r="B10" s="50" t="s">
        <v>9</v>
      </c>
      <c r="C10" s="79">
        <v>24</v>
      </c>
      <c r="D10" s="12">
        <v>1942</v>
      </c>
      <c r="E10" s="13">
        <f>(D10-C10)/C10</f>
        <v>79.91666666666667</v>
      </c>
      <c r="F10" s="86">
        <v>0</v>
      </c>
      <c r="G10" s="43">
        <v>5302</v>
      </c>
      <c r="H10" s="14" t="e">
        <f>(G10-F10)/F10</f>
        <v>#DIV/0!</v>
      </c>
      <c r="I10" s="15" t="s">
        <v>10</v>
      </c>
    </row>
    <row r="11" spans="2:9" s="16" customFormat="1" ht="17.25" thickBot="1" thickTop="1">
      <c r="B11" s="51" t="s">
        <v>11</v>
      </c>
      <c r="C11" s="80">
        <f>SUM(C8:C10)</f>
        <v>76</v>
      </c>
      <c r="D11" s="17">
        <f>SUM(D8:D10)</f>
        <v>4887</v>
      </c>
      <c r="E11" s="18">
        <f>+D11/C11*100-100</f>
        <v>6330.263157894737</v>
      </c>
      <c r="F11" s="87">
        <v>0</v>
      </c>
      <c r="G11" s="55">
        <f>SUM(G8:G10)</f>
        <v>7792</v>
      </c>
      <c r="H11" s="19" t="e">
        <f>(G11-F11)/F11</f>
        <v>#DIV/0!</v>
      </c>
      <c r="I11" s="20" t="s">
        <v>41</v>
      </c>
    </row>
    <row r="12" spans="1:9" ht="22.5" customHeight="1" thickTop="1">
      <c r="A12" s="21"/>
      <c r="B12" s="49" t="s">
        <v>12</v>
      </c>
      <c r="C12" s="81">
        <v>54</v>
      </c>
      <c r="D12" s="12">
        <v>2622</v>
      </c>
      <c r="E12" s="22">
        <f aca="true" t="shared" si="0" ref="E12:E23">+D12/C12*100-100</f>
        <v>4755.555555555556</v>
      </c>
      <c r="F12" s="81">
        <v>0</v>
      </c>
      <c r="G12" s="43">
        <v>52</v>
      </c>
      <c r="H12" s="39" t="e">
        <f>+G12/F12*100-100</f>
        <v>#DIV/0!</v>
      </c>
      <c r="I12" s="15" t="s">
        <v>13</v>
      </c>
    </row>
    <row r="13" spans="2:9" ht="22.5" customHeight="1">
      <c r="B13" s="49" t="s">
        <v>14</v>
      </c>
      <c r="C13" s="1">
        <v>252</v>
      </c>
      <c r="D13" s="12">
        <v>2091</v>
      </c>
      <c r="E13" s="22">
        <f t="shared" si="0"/>
        <v>729.7619047619047</v>
      </c>
      <c r="F13" s="1">
        <v>0</v>
      </c>
      <c r="G13" s="43">
        <v>0</v>
      </c>
      <c r="H13" s="39" t="e">
        <f>+G13/F13*100-100</f>
        <v>#DIV/0!</v>
      </c>
      <c r="I13" s="15" t="s">
        <v>15</v>
      </c>
    </row>
    <row r="14" spans="2:9" ht="22.5" customHeight="1" thickBot="1">
      <c r="B14" s="49" t="s">
        <v>16</v>
      </c>
      <c r="C14" s="82">
        <v>653</v>
      </c>
      <c r="D14" s="12">
        <v>2983</v>
      </c>
      <c r="E14" s="22">
        <f t="shared" si="0"/>
        <v>356.8147013782542</v>
      </c>
      <c r="F14" s="82">
        <v>0</v>
      </c>
      <c r="G14" s="43">
        <v>542</v>
      </c>
      <c r="H14" s="39" t="e">
        <f>+G14/F14*100-100</f>
        <v>#DIV/0!</v>
      </c>
      <c r="I14" s="15" t="s">
        <v>17</v>
      </c>
    </row>
    <row r="15" spans="2:9" s="16" customFormat="1" ht="24" customHeight="1" thickBot="1" thickTop="1">
      <c r="B15" s="51" t="s">
        <v>18</v>
      </c>
      <c r="C15" s="80">
        <f>SUM(C12:C14)</f>
        <v>959</v>
      </c>
      <c r="D15" s="17">
        <f>SUM(D12:D14)</f>
        <v>7696</v>
      </c>
      <c r="E15" s="18">
        <f>+D15/C15*100-100</f>
        <v>702.5026068821691</v>
      </c>
      <c r="F15" s="80">
        <v>0</v>
      </c>
      <c r="G15" s="53">
        <f>G14+G13+G12</f>
        <v>594</v>
      </c>
      <c r="H15" s="40" t="e">
        <f>+G15/F15*100-100</f>
        <v>#DIV/0!</v>
      </c>
      <c r="I15" s="20" t="s">
        <v>42</v>
      </c>
    </row>
    <row r="16" spans="2:9" ht="16.5" thickTop="1">
      <c r="B16" s="49" t="s">
        <v>19</v>
      </c>
      <c r="C16" s="2">
        <v>774</v>
      </c>
      <c r="D16" s="12">
        <v>2640</v>
      </c>
      <c r="E16" s="22">
        <f t="shared" si="0"/>
        <v>241.08527131782944</v>
      </c>
      <c r="F16" s="2">
        <v>0</v>
      </c>
      <c r="G16" s="45">
        <v>0</v>
      </c>
      <c r="H16" s="39">
        <v>0</v>
      </c>
      <c r="I16" s="15" t="s">
        <v>20</v>
      </c>
    </row>
    <row r="17" spans="2:9" ht="15.75">
      <c r="B17" s="49" t="s">
        <v>21</v>
      </c>
      <c r="C17" s="1">
        <v>396</v>
      </c>
      <c r="D17" s="12">
        <v>3612</v>
      </c>
      <c r="E17" s="22">
        <f t="shared" si="0"/>
        <v>812.1212121212121</v>
      </c>
      <c r="F17" s="1">
        <v>3278</v>
      </c>
      <c r="G17" s="46">
        <v>0</v>
      </c>
      <c r="H17" s="39">
        <v>0</v>
      </c>
      <c r="I17" s="15" t="s">
        <v>22</v>
      </c>
    </row>
    <row r="18" spans="2:9" ht="24" customHeight="1" thickBot="1">
      <c r="B18" s="49" t="s">
        <v>23</v>
      </c>
      <c r="C18" s="1">
        <v>488</v>
      </c>
      <c r="D18" s="12">
        <v>4902</v>
      </c>
      <c r="E18" s="22">
        <f t="shared" si="0"/>
        <v>904.5081967213115</v>
      </c>
      <c r="F18" s="1">
        <v>1339</v>
      </c>
      <c r="G18" s="46">
        <v>0</v>
      </c>
      <c r="H18" s="39">
        <f aca="true" t="shared" si="1" ref="H18:H23">+G18/F18*100-100</f>
        <v>-100</v>
      </c>
      <c r="I18" s="15" t="s">
        <v>24</v>
      </c>
    </row>
    <row r="19" spans="2:9" ht="17.25" thickBot="1" thickTop="1">
      <c r="B19" s="51" t="s">
        <v>25</v>
      </c>
      <c r="C19" s="80">
        <f>SUM(C16:C18)</f>
        <v>1658</v>
      </c>
      <c r="D19" s="17">
        <f>SUM(D16:D18)</f>
        <v>11154</v>
      </c>
      <c r="E19" s="18">
        <f t="shared" si="0"/>
        <v>572.7382388419783</v>
      </c>
      <c r="F19" s="80">
        <f>SUM(F16:F18)</f>
        <v>4617</v>
      </c>
      <c r="G19" s="44">
        <f>G18+G17+G16</f>
        <v>0</v>
      </c>
      <c r="H19" s="40">
        <f t="shared" si="1"/>
        <v>-100</v>
      </c>
      <c r="I19" s="20" t="s">
        <v>43</v>
      </c>
    </row>
    <row r="20" spans="2:9" ht="23.25" customHeight="1" thickTop="1">
      <c r="B20" s="49" t="s">
        <v>26</v>
      </c>
      <c r="C20" s="1">
        <v>3127</v>
      </c>
      <c r="D20" s="12">
        <v>5838</v>
      </c>
      <c r="E20" s="22">
        <f t="shared" si="0"/>
        <v>86.6965142308922</v>
      </c>
      <c r="F20" s="3">
        <v>1823</v>
      </c>
      <c r="G20" s="43">
        <v>1862</v>
      </c>
      <c r="H20" s="39">
        <f t="shared" si="1"/>
        <v>2.139330773450368</v>
      </c>
      <c r="I20" s="15" t="s">
        <v>27</v>
      </c>
    </row>
    <row r="21" spans="2:9" ht="20.25" customHeight="1">
      <c r="B21" s="49" t="s">
        <v>28</v>
      </c>
      <c r="C21" s="1">
        <v>4335</v>
      </c>
      <c r="D21" s="12">
        <v>7559</v>
      </c>
      <c r="E21" s="22">
        <f t="shared" si="0"/>
        <v>74.37139561707036</v>
      </c>
      <c r="F21" s="3">
        <v>2867</v>
      </c>
      <c r="G21" s="43">
        <v>6965</v>
      </c>
      <c r="H21" s="39">
        <f t="shared" si="1"/>
        <v>142.93686780606905</v>
      </c>
      <c r="I21" s="15" t="s">
        <v>29</v>
      </c>
    </row>
    <row r="22" spans="2:9" ht="24" customHeight="1" thickBot="1">
      <c r="B22" s="49" t="s">
        <v>30</v>
      </c>
      <c r="C22" s="1">
        <v>4360</v>
      </c>
      <c r="D22" s="12">
        <v>7018</v>
      </c>
      <c r="E22" s="22">
        <f t="shared" si="0"/>
        <v>60.96330275229357</v>
      </c>
      <c r="F22" s="3">
        <v>3094</v>
      </c>
      <c r="G22" s="43">
        <v>10262</v>
      </c>
      <c r="H22" s="39">
        <f t="shared" si="1"/>
        <v>231.6742081447964</v>
      </c>
      <c r="I22" s="15" t="s">
        <v>31</v>
      </c>
    </row>
    <row r="23" spans="2:9" ht="24.75" customHeight="1" thickBot="1" thickTop="1">
      <c r="B23" s="51" t="s">
        <v>32</v>
      </c>
      <c r="C23" s="80">
        <f>SUM(C20:C22)</f>
        <v>11822</v>
      </c>
      <c r="D23" s="17">
        <f>SUM(D20:D22)</f>
        <v>20415</v>
      </c>
      <c r="E23" s="18">
        <f t="shared" si="0"/>
        <v>72.68651666384707</v>
      </c>
      <c r="F23" s="80">
        <f>SUM(F20:F22)</f>
        <v>7784</v>
      </c>
      <c r="G23" s="44">
        <f>SUM(G20:G22)</f>
        <v>19089</v>
      </c>
      <c r="H23" s="40">
        <f t="shared" si="1"/>
        <v>145.2338129496403</v>
      </c>
      <c r="I23" s="20" t="s">
        <v>44</v>
      </c>
    </row>
    <row r="24" spans="2:9" s="23" customFormat="1" ht="28.5" customHeight="1" thickBot="1" thickTop="1">
      <c r="B24" s="52" t="s">
        <v>33</v>
      </c>
      <c r="C24" s="83">
        <f>SUM(C11,C15,C19,C23)</f>
        <v>14515</v>
      </c>
      <c r="D24" s="24">
        <f>SUM(D11,D15,D19,D23)</f>
        <v>44152</v>
      </c>
      <c r="E24" s="25">
        <f>(D24-C24)/C24</f>
        <v>2.041818808129521</v>
      </c>
      <c r="F24" s="83">
        <f>SUM(F11,F15,F19,F23)</f>
        <v>12401</v>
      </c>
      <c r="G24" s="47">
        <f>SUM(G11,G15,G19,G23)</f>
        <v>27475</v>
      </c>
      <c r="H24" s="41">
        <f>(G24-F24)/F24</f>
        <v>1.215547133295702</v>
      </c>
      <c r="I24" s="26" t="s">
        <v>34</v>
      </c>
    </row>
    <row r="25" spans="1:9" s="31" customFormat="1" ht="18.75">
      <c r="A25" s="27"/>
      <c r="B25" s="28" t="s">
        <v>35</v>
      </c>
      <c r="C25" s="29"/>
      <c r="D25" s="29"/>
      <c r="E25" s="30"/>
      <c r="I25" s="32" t="s">
        <v>36</v>
      </c>
    </row>
    <row r="26" ht="15.75">
      <c r="I26" s="33"/>
    </row>
    <row r="27" ht="15.75">
      <c r="C27" s="34"/>
    </row>
    <row r="28" spans="6:8" ht="15.75">
      <c r="F28" s="34"/>
      <c r="H28" s="56"/>
    </row>
    <row r="29" spans="2:8" ht="15.75">
      <c r="B29" s="35"/>
      <c r="H29" s="56"/>
    </row>
    <row r="30" ht="15.75">
      <c r="H30" s="56"/>
    </row>
    <row r="31" ht="15.75">
      <c r="H31" s="56"/>
    </row>
    <row r="32" ht="15.75">
      <c r="H32" s="36"/>
    </row>
    <row r="33" ht="15.75">
      <c r="H33" s="36"/>
    </row>
    <row r="34" ht="15.75">
      <c r="H34" s="36"/>
    </row>
    <row r="35" ht="15.75">
      <c r="H35" s="36"/>
    </row>
    <row r="36" ht="15.75">
      <c r="H36" s="36"/>
    </row>
    <row r="37" ht="15.75">
      <c r="H37" s="36"/>
    </row>
    <row r="38" ht="15.75">
      <c r="H38" s="36"/>
    </row>
    <row r="39" ht="15.75">
      <c r="H39" s="36"/>
    </row>
    <row r="40" ht="15.75">
      <c r="H40" s="36"/>
    </row>
    <row r="41" spans="5:8" ht="15.75">
      <c r="E41" s="4" t="s">
        <v>37</v>
      </c>
      <c r="H41" s="36"/>
    </row>
    <row r="42" ht="15.75">
      <c r="H42" s="36"/>
    </row>
    <row r="43" ht="15.75">
      <c r="H43" s="36"/>
    </row>
    <row r="44" ht="15.75">
      <c r="H44" s="37"/>
    </row>
    <row r="45" ht="15.75">
      <c r="H45" s="38"/>
    </row>
    <row r="46" ht="15.75">
      <c r="H46" s="38"/>
    </row>
    <row r="47" ht="15.75">
      <c r="H47" s="38"/>
    </row>
    <row r="48" ht="15.75">
      <c r="H48" s="38"/>
    </row>
    <row r="49" ht="15.75">
      <c r="H49" s="38"/>
    </row>
    <row r="50" ht="15.75">
      <c r="H50" s="38"/>
    </row>
    <row r="51" ht="15.75">
      <c r="H51" s="38"/>
    </row>
    <row r="52" ht="15.75">
      <c r="H52" s="38"/>
    </row>
    <row r="53" ht="15.75">
      <c r="H53" s="38"/>
    </row>
    <row r="54" ht="15.75">
      <c r="H54" s="38"/>
    </row>
    <row r="55" ht="15.75">
      <c r="H55" s="38"/>
    </row>
    <row r="56" ht="15.75">
      <c r="H56" s="38"/>
    </row>
  </sheetData>
  <sheetProtection/>
  <mergeCells count="13">
    <mergeCell ref="I4:I7"/>
    <mergeCell ref="B1:I1"/>
    <mergeCell ref="B2:I2"/>
    <mergeCell ref="B4:B7"/>
    <mergeCell ref="C6:C7"/>
    <mergeCell ref="G6:G7"/>
    <mergeCell ref="H28:H31"/>
    <mergeCell ref="D6:D7"/>
    <mergeCell ref="F6:F7"/>
    <mergeCell ref="C4:D4"/>
    <mergeCell ref="F4:G4"/>
    <mergeCell ref="H5:H7"/>
    <mergeCell ref="E5:E7"/>
  </mergeCells>
  <printOptions/>
  <pageMargins left="0.2362204724409449" right="0.3937007874015748" top="0.7874015748031497" bottom="0.5511811023622047" header="0.3937007874015748" footer="0.3937007874015748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Raed Hijjawi</cp:lastModifiedBy>
  <cp:lastPrinted>2020-01-28T08:39:39Z</cp:lastPrinted>
  <dcterms:created xsi:type="dcterms:W3CDTF">1996-10-14T23:33:28Z</dcterms:created>
  <dcterms:modified xsi:type="dcterms:W3CDTF">2023-02-07T06:22:01Z</dcterms:modified>
  <cp:category/>
  <cp:version/>
  <cp:contentType/>
  <cp:contentStatus/>
</cp:coreProperties>
</file>