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7440" windowHeight="930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'Sheet1'!$A$1:$K$122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<sst xmlns="http://schemas.openxmlformats.org/spreadsheetml/2006/main" count="255" uniqueCount="241">
  <si>
    <t>Ghana</t>
  </si>
  <si>
    <t>Mali</t>
  </si>
  <si>
    <t>Azerbaijan</t>
  </si>
  <si>
    <t>Kazakhstan</t>
  </si>
  <si>
    <t>Macedonia</t>
  </si>
  <si>
    <t>Cyprus</t>
  </si>
  <si>
    <t>U.A.E</t>
  </si>
  <si>
    <t>Nationality</t>
  </si>
  <si>
    <t>اثيوبيا</t>
  </si>
  <si>
    <t>تانزانيا</t>
  </si>
  <si>
    <t>تشاد</t>
  </si>
  <si>
    <t>جنوب افريقيا</t>
  </si>
  <si>
    <t>سنغال</t>
  </si>
  <si>
    <t>غانا</t>
  </si>
  <si>
    <t>كينيا</t>
  </si>
  <si>
    <t>مالي</t>
  </si>
  <si>
    <t>موريشيوس</t>
  </si>
  <si>
    <t>نيجيريا</t>
  </si>
  <si>
    <t>اريتريا</t>
  </si>
  <si>
    <t>اخرى افريقي</t>
  </si>
  <si>
    <t>مجموع افريقيا</t>
  </si>
  <si>
    <t>امريكا</t>
  </si>
  <si>
    <t>كندا</t>
  </si>
  <si>
    <t>المكسيك</t>
  </si>
  <si>
    <t>البرازيل</t>
  </si>
  <si>
    <t>الارجنتين</t>
  </si>
  <si>
    <t>تشيلي</t>
  </si>
  <si>
    <t>كولومبيا</t>
  </si>
  <si>
    <t>فنزويلا</t>
  </si>
  <si>
    <t>اخرى امريكي</t>
  </si>
  <si>
    <t>مجموع امريكا</t>
  </si>
  <si>
    <t>اليابان</t>
  </si>
  <si>
    <t>الصين</t>
  </si>
  <si>
    <t>كوريا الجنوبية</t>
  </si>
  <si>
    <t>تايون</t>
  </si>
  <si>
    <t>هونغ كونغ</t>
  </si>
  <si>
    <t>الهند</t>
  </si>
  <si>
    <t>اندونيسيا</t>
  </si>
  <si>
    <t>الباكستان</t>
  </si>
  <si>
    <t>سيريلانكا</t>
  </si>
  <si>
    <t>ايران</t>
  </si>
  <si>
    <t>بنغلاديش</t>
  </si>
  <si>
    <t>نيبال</t>
  </si>
  <si>
    <t>افغانستان</t>
  </si>
  <si>
    <t>الفلبين</t>
  </si>
  <si>
    <t>ماليزيا</t>
  </si>
  <si>
    <t>سنغابور</t>
  </si>
  <si>
    <t>تايلند</t>
  </si>
  <si>
    <t>فيتنام</t>
  </si>
  <si>
    <t>استراليا</t>
  </si>
  <si>
    <t>نيوزيلاند</t>
  </si>
  <si>
    <t>الفيجي</t>
  </si>
  <si>
    <t>اخرى اسيوي</t>
  </si>
  <si>
    <t>مجموع اسيا</t>
  </si>
  <si>
    <t>روسيا</t>
  </si>
  <si>
    <t>اذربيجان</t>
  </si>
  <si>
    <t>كازاخستان</t>
  </si>
  <si>
    <t>بولندا</t>
  </si>
  <si>
    <t>التشيك</t>
  </si>
  <si>
    <t>رومانيا</t>
  </si>
  <si>
    <t>بلغاريا</t>
  </si>
  <si>
    <t>هنقاريا</t>
  </si>
  <si>
    <t>اكراني</t>
  </si>
  <si>
    <t>بريطانيا</t>
  </si>
  <si>
    <t>السويد</t>
  </si>
  <si>
    <t>الدنمارك</t>
  </si>
  <si>
    <t>فنلندا</t>
  </si>
  <si>
    <t>النرويج</t>
  </si>
  <si>
    <t>ايرلندا</t>
  </si>
  <si>
    <t>ايسلندا</t>
  </si>
  <si>
    <t>ايطاليا</t>
  </si>
  <si>
    <t>اسبانيا</t>
  </si>
  <si>
    <t>البوسنه والهرسك</t>
  </si>
  <si>
    <t>مقدونيا</t>
  </si>
  <si>
    <t>اليونان</t>
  </si>
  <si>
    <t>البرتغال</t>
  </si>
  <si>
    <t>سلوفاكيا</t>
  </si>
  <si>
    <t>يوغسلافيا</t>
  </si>
  <si>
    <t>سلوفينيا</t>
  </si>
  <si>
    <t>كرواتيا</t>
  </si>
  <si>
    <t>الفاتيكان</t>
  </si>
  <si>
    <t>المانيا</t>
  </si>
  <si>
    <t>فرنسا</t>
  </si>
  <si>
    <t>هولندا</t>
  </si>
  <si>
    <t>بلجيكا</t>
  </si>
  <si>
    <t>سويسرا</t>
  </si>
  <si>
    <t>النمسا</t>
  </si>
  <si>
    <t>لوكمبيرغ</t>
  </si>
  <si>
    <t>قبرص</t>
  </si>
  <si>
    <t>اسرائيل</t>
  </si>
  <si>
    <t>تركيا</t>
  </si>
  <si>
    <t>اخرى اوروبي</t>
  </si>
  <si>
    <t>مجموع اوروبا</t>
  </si>
  <si>
    <t>سوريا</t>
  </si>
  <si>
    <t>العراق</t>
  </si>
  <si>
    <t>مصر</t>
  </si>
  <si>
    <t>لبنان</t>
  </si>
  <si>
    <t>فلسطين</t>
  </si>
  <si>
    <t>اليمن</t>
  </si>
  <si>
    <t>السودان</t>
  </si>
  <si>
    <t>ليبيا</t>
  </si>
  <si>
    <t>تونس</t>
  </si>
  <si>
    <t>الجزائر</t>
  </si>
  <si>
    <t>المغرب</t>
  </si>
  <si>
    <t>الصومال</t>
  </si>
  <si>
    <t>موريتانيا</t>
  </si>
  <si>
    <t>جيبوتي</t>
  </si>
  <si>
    <t>السعودية</t>
  </si>
  <si>
    <t>الكويت</t>
  </si>
  <si>
    <t>البحرين</t>
  </si>
  <si>
    <t>الامارات العربية</t>
  </si>
  <si>
    <t>عمان</t>
  </si>
  <si>
    <t>قطر</t>
  </si>
  <si>
    <t>مجموع العرب</t>
  </si>
  <si>
    <t>الجنسيـــــــــــــــة</t>
  </si>
  <si>
    <t xml:space="preserve">عدد زوار اليوم الواحد </t>
  </si>
  <si>
    <t xml:space="preserve">المجموع                </t>
  </si>
  <si>
    <t xml:space="preserve">عدد سياح المبيت    </t>
  </si>
  <si>
    <t xml:space="preserve"> Same Day Visitors </t>
  </si>
  <si>
    <t xml:space="preserve">               Total</t>
  </si>
  <si>
    <t>Ethiopia</t>
  </si>
  <si>
    <t>Tanzania</t>
  </si>
  <si>
    <t>Chad</t>
  </si>
  <si>
    <t>S.Africa</t>
  </si>
  <si>
    <t>Senegal</t>
  </si>
  <si>
    <t>Kenya</t>
  </si>
  <si>
    <t>Mauritius</t>
  </si>
  <si>
    <t>Nigeria</t>
  </si>
  <si>
    <t>Eritrea</t>
  </si>
  <si>
    <t>Other Africa</t>
  </si>
  <si>
    <t>Total Africa</t>
  </si>
  <si>
    <t>U.S.A</t>
  </si>
  <si>
    <t>Canada</t>
  </si>
  <si>
    <t>Mexico</t>
  </si>
  <si>
    <t>Brazil</t>
  </si>
  <si>
    <t>Argentina</t>
  </si>
  <si>
    <t>Chile</t>
  </si>
  <si>
    <t>Colombia</t>
  </si>
  <si>
    <t>Venezuela</t>
  </si>
  <si>
    <t>Other America</t>
  </si>
  <si>
    <t>Japan</t>
  </si>
  <si>
    <t>China</t>
  </si>
  <si>
    <t>S- Korea Rep</t>
  </si>
  <si>
    <t>Taiwan</t>
  </si>
  <si>
    <t>Hong Kong</t>
  </si>
  <si>
    <t>N- korea Dpr</t>
  </si>
  <si>
    <t>India</t>
  </si>
  <si>
    <t>Indonesia</t>
  </si>
  <si>
    <t>Pakistan</t>
  </si>
  <si>
    <t>Srilanka</t>
  </si>
  <si>
    <t>Iran</t>
  </si>
  <si>
    <t>Bangladesh</t>
  </si>
  <si>
    <t>Nepal</t>
  </si>
  <si>
    <t>Afghanistan</t>
  </si>
  <si>
    <t>Philippines</t>
  </si>
  <si>
    <t>Malaysia</t>
  </si>
  <si>
    <t>Singapore</t>
  </si>
  <si>
    <t>Thailand</t>
  </si>
  <si>
    <t>Vietnam</t>
  </si>
  <si>
    <t>Australia</t>
  </si>
  <si>
    <t>New Zealand</t>
  </si>
  <si>
    <t>Fiji</t>
  </si>
  <si>
    <t>Other Asia</t>
  </si>
  <si>
    <t>Russia</t>
  </si>
  <si>
    <t>Poland</t>
  </si>
  <si>
    <t>Czechrep</t>
  </si>
  <si>
    <t>Romania</t>
  </si>
  <si>
    <t>Belgium</t>
  </si>
  <si>
    <t>Hungary</t>
  </si>
  <si>
    <t>Ukraine</t>
  </si>
  <si>
    <t>U.K</t>
  </si>
  <si>
    <t>Sweden</t>
  </si>
  <si>
    <t>Denmark</t>
  </si>
  <si>
    <t>Finland</t>
  </si>
  <si>
    <t>Norway</t>
  </si>
  <si>
    <t>Ireland</t>
  </si>
  <si>
    <t>Iceland</t>
  </si>
  <si>
    <t>Italy</t>
  </si>
  <si>
    <t>Spain</t>
  </si>
  <si>
    <t>Bosnia &amp; Herzq</t>
  </si>
  <si>
    <t>Greece</t>
  </si>
  <si>
    <t>Portugal</t>
  </si>
  <si>
    <t>Slovakia</t>
  </si>
  <si>
    <t>Yugoslavia</t>
  </si>
  <si>
    <t>Slovenia</t>
  </si>
  <si>
    <t>Croatia</t>
  </si>
  <si>
    <t>The Vatican</t>
  </si>
  <si>
    <t>Germany</t>
  </si>
  <si>
    <t>France</t>
  </si>
  <si>
    <t>Netherlands</t>
  </si>
  <si>
    <t>Switzerland</t>
  </si>
  <si>
    <t>Austria</t>
  </si>
  <si>
    <t>Luxembourg</t>
  </si>
  <si>
    <t>Israel</t>
  </si>
  <si>
    <t>Turkey</t>
  </si>
  <si>
    <t>Other Europe</t>
  </si>
  <si>
    <t>Total Europe</t>
  </si>
  <si>
    <t>Syria</t>
  </si>
  <si>
    <t>Iraq</t>
  </si>
  <si>
    <t>Egypt</t>
  </si>
  <si>
    <t>Lebanon</t>
  </si>
  <si>
    <t>Palsetine</t>
  </si>
  <si>
    <t>Yemen</t>
  </si>
  <si>
    <t>Sudan</t>
  </si>
  <si>
    <t>Libya</t>
  </si>
  <si>
    <t>Tunisia</t>
  </si>
  <si>
    <t>Algeria</t>
  </si>
  <si>
    <t>Morocco</t>
  </si>
  <si>
    <t>Somalia</t>
  </si>
  <si>
    <t>Mauritania</t>
  </si>
  <si>
    <t>Djibouti</t>
  </si>
  <si>
    <t>Saudi Arabia</t>
  </si>
  <si>
    <t>Kuwait</t>
  </si>
  <si>
    <t>Bahrain</t>
  </si>
  <si>
    <t>Oman</t>
  </si>
  <si>
    <t>Qatar</t>
  </si>
  <si>
    <t>Total Arab</t>
  </si>
  <si>
    <t>Grand Total</t>
  </si>
  <si>
    <t>يتبع ...</t>
  </si>
  <si>
    <t>Cont…</t>
  </si>
  <si>
    <t>المصدر : وزارة السياحة والاثار</t>
  </si>
  <si>
    <t>Source: Ministry of tTourism &amp; Antiquities</t>
  </si>
  <si>
    <t>* اولية</t>
  </si>
  <si>
    <t>* Preliminary</t>
  </si>
  <si>
    <t>المجموع الكلي</t>
  </si>
  <si>
    <t>كوريا الشمالية</t>
  </si>
  <si>
    <t>Total Asia</t>
  </si>
  <si>
    <t>Total America</t>
  </si>
  <si>
    <t>اردني مقيم في الخارج</t>
  </si>
  <si>
    <t xml:space="preserve">Jordanias Residing Abroad                   </t>
  </si>
  <si>
    <t xml:space="preserve">  Tourist  Overnight </t>
  </si>
  <si>
    <t>جنوب اسيا</t>
  </si>
  <si>
    <t>South Asia</t>
  </si>
  <si>
    <t>Asia &amp; Pasific</t>
  </si>
  <si>
    <t>اسيا والباسيفك</t>
  </si>
  <si>
    <t>Bulgaria</t>
  </si>
  <si>
    <t>مالطا</t>
  </si>
  <si>
    <t>Malta</t>
  </si>
  <si>
    <t>نسبة التغير% 10/11  Relative Change%</t>
  </si>
  <si>
    <t>جدول 1.2 عدد سياح المبيت وزوار اليوم الواحد حسب الجنسية خلال الاعوام  2010-2011</t>
  </si>
  <si>
    <t>Table 1.2Tourist  Overnight and Same Day Visitors By Nationality during   2010-2011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</si>
</sst>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0.0"/>
    <numFmt numFmtId="179" formatCode="0.0%"/>
    <numFmt numFmtId="180" formatCode="#,##0.0"/>
    <numFmt numFmtId="181" formatCode="[$-409]h:mm:ss\ AM/PM"/>
    <numFmt numFmtId="182" formatCode="[$-409]dddd\,\ mmmm\ dd\,\ yyyy"/>
  </numFmts>
  <fonts count="54">
    <font>
      <sz val="10"/>
      <name val="Arial"/>
      <family val="0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3" fontId="4" fillId="34" borderId="11" xfId="0" applyNumberFormat="1" applyFont="1" applyFill="1" applyBorder="1" applyAlignment="1" applyProtection="1">
      <alignment horizontal="center"/>
      <protection locked="0"/>
    </xf>
    <xf numFmtId="3" fontId="5" fillId="33" borderId="12" xfId="0" applyNumberFormat="1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3" fontId="4" fillId="34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right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top" wrapText="1"/>
    </xf>
    <xf numFmtId="3" fontId="9" fillId="33" borderId="0" xfId="0" applyNumberFormat="1" applyFont="1" applyFill="1" applyBorder="1" applyAlignment="1">
      <alignment horizontal="center" vertical="top" wrapText="1"/>
    </xf>
    <xf numFmtId="3" fontId="8" fillId="33" borderId="0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/>
    </xf>
    <xf numFmtId="3" fontId="3" fillId="34" borderId="11" xfId="0" applyNumberFormat="1" applyFont="1" applyFill="1" applyBorder="1" applyAlignment="1" applyProtection="1">
      <alignment horizontal="center"/>
      <protection locked="0"/>
    </xf>
    <xf numFmtId="3" fontId="5" fillId="33" borderId="16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0" fontId="6" fillId="34" borderId="15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Alignment="1">
      <alignment/>
    </xf>
    <xf numFmtId="3" fontId="4" fillId="34" borderId="17" xfId="0" applyNumberFormat="1" applyFont="1" applyFill="1" applyBorder="1" applyAlignment="1" applyProtection="1">
      <alignment horizontal="center"/>
      <protection locked="0"/>
    </xf>
    <xf numFmtId="3" fontId="4" fillId="34" borderId="16" xfId="0" applyNumberFormat="1" applyFont="1" applyFill="1" applyBorder="1" applyAlignment="1" applyProtection="1">
      <alignment horizontal="center"/>
      <protection locked="0"/>
    </xf>
    <xf numFmtId="3" fontId="6" fillId="33" borderId="11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right"/>
    </xf>
    <xf numFmtId="4" fontId="4" fillId="34" borderId="0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>
      <alignment horizontal="right"/>
    </xf>
    <xf numFmtId="3" fontId="4" fillId="34" borderId="13" xfId="0" applyNumberFormat="1" applyFont="1" applyFill="1" applyBorder="1" applyAlignment="1" applyProtection="1">
      <alignment horizontal="center"/>
      <protection locked="0"/>
    </xf>
    <xf numFmtId="3" fontId="4" fillId="34" borderId="19" xfId="0" applyNumberFormat="1" applyFont="1" applyFill="1" applyBorder="1" applyAlignment="1" applyProtection="1">
      <alignment horizontal="center"/>
      <protection locked="0"/>
    </xf>
    <xf numFmtId="3" fontId="4" fillId="34" borderId="12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center"/>
      <protection locked="0"/>
    </xf>
    <xf numFmtId="3" fontId="3" fillId="34" borderId="0" xfId="0" applyNumberFormat="1" applyFont="1" applyFill="1" applyBorder="1" applyAlignment="1" applyProtection="1">
      <alignment horizontal="center"/>
      <protection locked="0"/>
    </xf>
    <xf numFmtId="3" fontId="6" fillId="33" borderId="16" xfId="0" applyNumberFormat="1" applyFont="1" applyFill="1" applyBorder="1" applyAlignment="1" applyProtection="1">
      <alignment horizontal="center"/>
      <protection locked="0"/>
    </xf>
    <xf numFmtId="3" fontId="6" fillId="33" borderId="17" xfId="0" applyNumberFormat="1" applyFont="1" applyFill="1" applyBorder="1" applyAlignment="1" applyProtection="1">
      <alignment horizontal="center"/>
      <protection locked="0"/>
    </xf>
    <xf numFmtId="3" fontId="8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" fillId="33" borderId="20" xfId="0" applyFont="1" applyFill="1" applyBorder="1" applyAlignment="1">
      <alignment horizontal="right" readingOrder="2"/>
    </xf>
    <xf numFmtId="0" fontId="10" fillId="33" borderId="20" xfId="0" applyFont="1" applyFill="1" applyBorder="1" applyAlignment="1">
      <alignment/>
    </xf>
    <xf numFmtId="3" fontId="10" fillId="33" borderId="20" xfId="0" applyNumberFormat="1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179" fontId="10" fillId="33" borderId="20" xfId="0" applyNumberFormat="1" applyFont="1" applyFill="1" applyBorder="1" applyAlignment="1">
      <alignment vertical="center"/>
    </xf>
    <xf numFmtId="3" fontId="3" fillId="34" borderId="21" xfId="0" applyNumberFormat="1" applyFont="1" applyFill="1" applyBorder="1" applyAlignment="1" applyProtection="1">
      <alignment horizontal="center"/>
      <protection locked="0"/>
    </xf>
    <xf numFmtId="3" fontId="3" fillId="33" borderId="22" xfId="0" applyNumberFormat="1" applyFont="1" applyFill="1" applyBorder="1" applyAlignment="1" applyProtection="1">
      <alignment horizontal="center"/>
      <protection locked="0"/>
    </xf>
    <xf numFmtId="3" fontId="3" fillId="34" borderId="16" xfId="0" applyNumberFormat="1" applyFont="1" applyFill="1" applyBorder="1" applyAlignment="1" applyProtection="1">
      <alignment horizontal="center"/>
      <protection locked="0"/>
    </xf>
    <xf numFmtId="3" fontId="3" fillId="33" borderId="17" xfId="0" applyNumberFormat="1" applyFont="1" applyFill="1" applyBorder="1" applyAlignment="1" applyProtection="1">
      <alignment horizontal="center"/>
      <protection locked="0"/>
    </xf>
    <xf numFmtId="3" fontId="9" fillId="33" borderId="16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0" xfId="0" applyFont="1" applyFill="1" applyAlignment="1">
      <alignment/>
    </xf>
    <xf numFmtId="3" fontId="12" fillId="33" borderId="23" xfId="0" applyNumberFormat="1" applyFont="1" applyFill="1" applyBorder="1" applyAlignment="1">
      <alignment horizontal="center" vertical="top" wrapText="1"/>
    </xf>
    <xf numFmtId="3" fontId="12" fillId="33" borderId="24" xfId="0" applyNumberFormat="1" applyFont="1" applyFill="1" applyBorder="1" applyAlignment="1">
      <alignment horizontal="center" vertical="top" wrapText="1"/>
    </xf>
    <xf numFmtId="3" fontId="12" fillId="33" borderId="25" xfId="0" applyNumberFormat="1" applyFont="1" applyFill="1" applyBorder="1" applyAlignment="1">
      <alignment horizontal="center" vertical="top" wrapText="1"/>
    </xf>
    <xf numFmtId="3" fontId="12" fillId="33" borderId="0" xfId="0" applyNumberFormat="1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3" fontId="3" fillId="34" borderId="23" xfId="0" applyNumberFormat="1" applyFont="1" applyFill="1" applyBorder="1" applyAlignment="1" applyProtection="1">
      <alignment horizontal="center"/>
      <protection locked="0"/>
    </xf>
    <xf numFmtId="3" fontId="3" fillId="34" borderId="24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6" fillId="33" borderId="26" xfId="0" applyNumberFormat="1" applyFont="1" applyFill="1" applyBorder="1" applyAlignment="1" applyProtection="1">
      <alignment horizontal="center"/>
      <protection locked="0"/>
    </xf>
    <xf numFmtId="3" fontId="6" fillId="33" borderId="27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 horizontal="center"/>
    </xf>
    <xf numFmtId="3" fontId="4" fillId="33" borderId="12" xfId="0" applyNumberFormat="1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>
      <alignment horizontal="right"/>
    </xf>
    <xf numFmtId="3" fontId="15" fillId="34" borderId="16" xfId="0" applyNumberFormat="1" applyFont="1" applyFill="1" applyBorder="1" applyAlignment="1" applyProtection="1">
      <alignment horizontal="center"/>
      <protection locked="0"/>
    </xf>
    <xf numFmtId="3" fontId="15" fillId="34" borderId="11" xfId="0" applyNumberFormat="1" applyFont="1" applyFill="1" applyBorder="1" applyAlignment="1" applyProtection="1">
      <alignment horizontal="center"/>
      <protection locked="0"/>
    </xf>
    <xf numFmtId="3" fontId="15" fillId="33" borderId="17" xfId="0" applyNumberFormat="1" applyFont="1" applyFill="1" applyBorder="1" applyAlignment="1" applyProtection="1">
      <alignment horizontal="center"/>
      <protection locked="0"/>
    </xf>
    <xf numFmtId="0" fontId="14" fillId="33" borderId="15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5" fillId="33" borderId="0" xfId="0" applyFont="1" applyFill="1" applyAlignment="1">
      <alignment/>
    </xf>
    <xf numFmtId="0" fontId="14" fillId="33" borderId="28" xfId="0" applyFont="1" applyFill="1" applyBorder="1" applyAlignment="1">
      <alignment horizontal="right"/>
    </xf>
    <xf numFmtId="3" fontId="15" fillId="34" borderId="29" xfId="0" applyNumberFormat="1" applyFont="1" applyFill="1" applyBorder="1" applyAlignment="1" applyProtection="1">
      <alignment horizontal="center"/>
      <protection locked="0"/>
    </xf>
    <xf numFmtId="3" fontId="15" fillId="33" borderId="30" xfId="0" applyNumberFormat="1" applyFont="1" applyFill="1" applyBorder="1" applyAlignment="1" applyProtection="1">
      <alignment horizontal="center"/>
      <protection locked="0"/>
    </xf>
    <xf numFmtId="0" fontId="14" fillId="33" borderId="31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right"/>
    </xf>
    <xf numFmtId="0" fontId="16" fillId="33" borderId="15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0" fontId="17" fillId="33" borderId="15" xfId="0" applyFont="1" applyFill="1" applyBorder="1" applyAlignment="1">
      <alignment/>
    </xf>
    <xf numFmtId="0" fontId="17" fillId="33" borderId="0" xfId="0" applyFont="1" applyFill="1" applyAlignment="1">
      <alignment/>
    </xf>
    <xf numFmtId="3" fontId="6" fillId="33" borderId="16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Alignment="1">
      <alignment/>
    </xf>
    <xf numFmtId="3" fontId="6" fillId="33" borderId="17" xfId="0" applyNumberFormat="1" applyFont="1" applyFill="1" applyBorder="1" applyAlignment="1">
      <alignment horizontal="center"/>
    </xf>
    <xf numFmtId="3" fontId="17" fillId="34" borderId="17" xfId="0" applyNumberFormat="1" applyFont="1" applyFill="1" applyBorder="1" applyAlignment="1" applyProtection="1">
      <alignment horizontal="center"/>
      <protection locked="0"/>
    </xf>
    <xf numFmtId="1" fontId="3" fillId="33" borderId="0" xfId="0" applyNumberFormat="1" applyFont="1" applyFill="1" applyBorder="1" applyAlignment="1">
      <alignment/>
    </xf>
    <xf numFmtId="3" fontId="3" fillId="34" borderId="32" xfId="0" applyNumberFormat="1" applyFont="1" applyFill="1" applyBorder="1" applyAlignment="1" applyProtection="1">
      <alignment horizontal="center"/>
      <protection locked="0"/>
    </xf>
    <xf numFmtId="3" fontId="15" fillId="34" borderId="33" xfId="0" applyNumberFormat="1" applyFont="1" applyFill="1" applyBorder="1" applyAlignment="1" applyProtection="1">
      <alignment horizontal="center"/>
      <protection locked="0"/>
    </xf>
    <xf numFmtId="179" fontId="3" fillId="34" borderId="21" xfId="0" applyNumberFormat="1" applyFont="1" applyFill="1" applyBorder="1" applyAlignment="1" applyProtection="1">
      <alignment horizontal="center"/>
      <protection locked="0"/>
    </xf>
    <xf numFmtId="179" fontId="3" fillId="34" borderId="16" xfId="0" applyNumberFormat="1" applyFont="1" applyFill="1" applyBorder="1" applyAlignment="1" applyProtection="1">
      <alignment horizontal="center"/>
      <protection locked="0"/>
    </xf>
    <xf numFmtId="179" fontId="4" fillId="34" borderId="16" xfId="0" applyNumberFormat="1" applyFont="1" applyFill="1" applyBorder="1" applyAlignment="1" applyProtection="1">
      <alignment horizontal="center"/>
      <protection locked="0"/>
    </xf>
    <xf numFmtId="179" fontId="3" fillId="34" borderId="0" xfId="0" applyNumberFormat="1" applyFont="1" applyFill="1" applyBorder="1" applyAlignment="1" applyProtection="1">
      <alignment horizontal="center"/>
      <protection locked="0"/>
    </xf>
    <xf numFmtId="3" fontId="6" fillId="33" borderId="11" xfId="0" applyNumberFormat="1" applyFont="1" applyFill="1" applyBorder="1" applyAlignment="1">
      <alignment horizontal="center"/>
    </xf>
    <xf numFmtId="179" fontId="3" fillId="34" borderId="32" xfId="0" applyNumberFormat="1" applyFont="1" applyFill="1" applyBorder="1" applyAlignment="1" applyProtection="1">
      <alignment horizontal="center"/>
      <protection locked="0"/>
    </xf>
    <xf numFmtId="179" fontId="3" fillId="34" borderId="22" xfId="0" applyNumberFormat="1" applyFont="1" applyFill="1" applyBorder="1" applyAlignment="1" applyProtection="1">
      <alignment horizontal="center"/>
      <protection locked="0"/>
    </xf>
    <xf numFmtId="179" fontId="3" fillId="34" borderId="11" xfId="0" applyNumberFormat="1" applyFont="1" applyFill="1" applyBorder="1" applyAlignment="1" applyProtection="1">
      <alignment horizontal="center"/>
      <protection locked="0"/>
    </xf>
    <xf numFmtId="179" fontId="3" fillId="34" borderId="17" xfId="0" applyNumberFormat="1" applyFont="1" applyFill="1" applyBorder="1" applyAlignment="1" applyProtection="1">
      <alignment horizontal="center"/>
      <protection locked="0"/>
    </xf>
    <xf numFmtId="179" fontId="4" fillId="34" borderId="11" xfId="0" applyNumberFormat="1" applyFont="1" applyFill="1" applyBorder="1" applyAlignment="1" applyProtection="1">
      <alignment horizontal="center"/>
      <protection locked="0"/>
    </xf>
    <xf numFmtId="179" fontId="4" fillId="34" borderId="17" xfId="0" applyNumberFormat="1" applyFont="1" applyFill="1" applyBorder="1" applyAlignment="1" applyProtection="1">
      <alignment horizontal="center"/>
      <protection locked="0"/>
    </xf>
    <xf numFmtId="179" fontId="3" fillId="34" borderId="29" xfId="0" applyNumberFormat="1" applyFont="1" applyFill="1" applyBorder="1" applyAlignment="1" applyProtection="1">
      <alignment horizontal="center"/>
      <protection locked="0"/>
    </xf>
    <xf numFmtId="179" fontId="3" fillId="34" borderId="33" xfId="0" applyNumberFormat="1" applyFont="1" applyFill="1" applyBorder="1" applyAlignment="1" applyProtection="1">
      <alignment horizontal="center"/>
      <protection locked="0"/>
    </xf>
    <xf numFmtId="179" fontId="3" fillId="34" borderId="30" xfId="0" applyNumberFormat="1" applyFont="1" applyFill="1" applyBorder="1" applyAlignment="1" applyProtection="1">
      <alignment horizontal="center"/>
      <protection locked="0"/>
    </xf>
    <xf numFmtId="3" fontId="3" fillId="33" borderId="19" xfId="0" applyNumberFormat="1" applyFont="1" applyFill="1" applyBorder="1" applyAlignment="1" applyProtection="1">
      <alignment horizontal="center"/>
      <protection locked="0"/>
    </xf>
    <xf numFmtId="0" fontId="5" fillId="33" borderId="34" xfId="0" applyFont="1" applyFill="1" applyBorder="1" applyAlignment="1">
      <alignment horizontal="left"/>
    </xf>
    <xf numFmtId="179" fontId="4" fillId="34" borderId="26" xfId="0" applyNumberFormat="1" applyFont="1" applyFill="1" applyBorder="1" applyAlignment="1" applyProtection="1">
      <alignment horizontal="center"/>
      <protection locked="0"/>
    </xf>
    <xf numFmtId="179" fontId="4" fillId="34" borderId="35" xfId="0" applyNumberFormat="1" applyFont="1" applyFill="1" applyBorder="1" applyAlignment="1" applyProtection="1">
      <alignment horizontal="center"/>
      <protection locked="0"/>
    </xf>
    <xf numFmtId="179" fontId="4" fillId="34" borderId="27" xfId="0" applyNumberFormat="1" applyFont="1" applyFill="1" applyBorder="1" applyAlignment="1" applyProtection="1">
      <alignment horizontal="center"/>
      <protection locked="0"/>
    </xf>
    <xf numFmtId="179" fontId="4" fillId="34" borderId="12" xfId="0" applyNumberFormat="1" applyFont="1" applyFill="1" applyBorder="1" applyAlignment="1" applyProtection="1">
      <alignment horizontal="center"/>
      <protection locked="0"/>
    </xf>
    <xf numFmtId="179" fontId="4" fillId="34" borderId="13" xfId="0" applyNumberFormat="1" applyFont="1" applyFill="1" applyBorder="1" applyAlignment="1" applyProtection="1">
      <alignment horizontal="center"/>
      <protection locked="0"/>
    </xf>
    <xf numFmtId="179" fontId="4" fillId="34" borderId="19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3" fontId="9" fillId="33" borderId="36" xfId="0" applyNumberFormat="1" applyFont="1" applyFill="1" applyBorder="1" applyAlignment="1">
      <alignment vertical="top" wrapText="1"/>
    </xf>
    <xf numFmtId="3" fontId="9" fillId="33" borderId="37" xfId="0" applyNumberFormat="1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 applyProtection="1">
      <alignment horizontal="center"/>
      <protection locked="0"/>
    </xf>
    <xf numFmtId="3" fontId="5" fillId="33" borderId="0" xfId="0" applyNumberFormat="1" applyFont="1" applyFill="1" applyBorder="1" applyAlignment="1">
      <alignment horizontal="center"/>
    </xf>
    <xf numFmtId="0" fontId="5" fillId="14" borderId="10" xfId="0" applyFont="1" applyFill="1" applyBorder="1" applyAlignment="1">
      <alignment horizontal="right"/>
    </xf>
    <xf numFmtId="3" fontId="3" fillId="33" borderId="25" xfId="0" applyNumberFormat="1" applyFont="1" applyFill="1" applyBorder="1" applyAlignment="1" applyProtection="1">
      <alignment horizontal="center"/>
      <protection locked="0"/>
    </xf>
    <xf numFmtId="0" fontId="5" fillId="33" borderId="38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39" xfId="0" applyFont="1" applyFill="1" applyBorder="1" applyAlignment="1">
      <alignment horizontal="center"/>
    </xf>
    <xf numFmtId="1" fontId="7" fillId="33" borderId="40" xfId="0" applyNumberFormat="1" applyFont="1" applyFill="1" applyBorder="1" applyAlignment="1">
      <alignment horizontal="center" readingOrder="2"/>
    </xf>
    <xf numFmtId="1" fontId="7" fillId="33" borderId="41" xfId="0" applyNumberFormat="1" applyFont="1" applyFill="1" applyBorder="1" applyAlignment="1">
      <alignment horizontal="center" readingOrder="2"/>
    </xf>
    <xf numFmtId="1" fontId="7" fillId="33" borderId="42" xfId="0" applyNumberFormat="1" applyFont="1" applyFill="1" applyBorder="1" applyAlignment="1">
      <alignment horizontal="center" readingOrder="2"/>
    </xf>
    <xf numFmtId="0" fontId="12" fillId="33" borderId="38" xfId="0" applyFont="1" applyFill="1" applyBorder="1" applyAlignment="1">
      <alignment horizontal="left" vertical="center" textRotation="90"/>
    </xf>
    <xf numFmtId="0" fontId="12" fillId="33" borderId="10" xfId="0" applyFont="1" applyFill="1" applyBorder="1" applyAlignment="1">
      <alignment horizontal="left" vertical="center" textRotation="90"/>
    </xf>
    <xf numFmtId="0" fontId="12" fillId="33" borderId="43" xfId="0" applyFont="1" applyFill="1" applyBorder="1" applyAlignment="1">
      <alignment horizontal="left" vertical="center" textRotation="90"/>
    </xf>
    <xf numFmtId="0" fontId="12" fillId="33" borderId="38" xfId="0" applyFont="1" applyFill="1" applyBorder="1" applyAlignment="1">
      <alignment horizontal="right" vertical="center" textRotation="90"/>
    </xf>
    <xf numFmtId="0" fontId="12" fillId="33" borderId="10" xfId="0" applyFont="1" applyFill="1" applyBorder="1" applyAlignment="1">
      <alignment horizontal="right" vertical="center" textRotation="90"/>
    </xf>
    <xf numFmtId="0" fontId="12" fillId="33" borderId="43" xfId="0" applyFont="1" applyFill="1" applyBorder="1" applyAlignment="1">
      <alignment horizontal="right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fayyadacer\stat%20fayyad\Symantec\Main1\mohammed%202012\work%20updating%20servy\work%202011\prepairing%20reports%20dep%20may%20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fayyadacer\stat%20fayyad\Symantec\Main1\work%20stat%20s1s%202012\work%20updating%20servy\prepairing%20reports%20dep%20may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 by point of entry &amp;exit"/>
      <sheetName val="over night one day"/>
      <sheetName val="all dep monthly"/>
      <sheetName val="Sheet1"/>
      <sheetName val="المجموع"/>
      <sheetName val="المعبر الجنوبي"/>
      <sheetName val="الدرة"/>
      <sheetName val="ميناء العقبة"/>
      <sheetName val="مطار الملك حسين "/>
      <sheetName val="المدورة"/>
      <sheetName val="الكرامة"/>
      <sheetName val="المعبر الشمالي"/>
      <sheetName val="الرمثا"/>
      <sheetName val="جابر"/>
      <sheetName val="مطار ماركا"/>
      <sheetName val="العمري"/>
      <sheetName val="جسر الملك حسين"/>
      <sheetName val="مطار الملكة علياء "/>
    </sheetNames>
    <sheetDataSet>
      <sheetData sheetId="1">
        <row r="48">
          <cell r="AZ48">
            <v>312</v>
          </cell>
          <cell r="BA48">
            <v>0</v>
          </cell>
        </row>
        <row r="49">
          <cell r="AZ49">
            <v>0</v>
          </cell>
          <cell r="BA49">
            <v>0</v>
          </cell>
        </row>
        <row r="50">
          <cell r="AZ50">
            <v>0</v>
          </cell>
          <cell r="BA50">
            <v>0</v>
          </cell>
        </row>
        <row r="51">
          <cell r="AZ51">
            <v>7</v>
          </cell>
          <cell r="BA51">
            <v>0</v>
          </cell>
        </row>
        <row r="52">
          <cell r="AZ52">
            <v>0</v>
          </cell>
          <cell r="BA52">
            <v>0</v>
          </cell>
        </row>
        <row r="53">
          <cell r="AZ53">
            <v>19.933404804662032</v>
          </cell>
          <cell r="BA53">
            <v>0.9556061843489558</v>
          </cell>
        </row>
        <row r="54">
          <cell r="AZ54">
            <v>0</v>
          </cell>
          <cell r="BA54">
            <v>0</v>
          </cell>
        </row>
        <row r="55">
          <cell r="AZ55">
            <v>53.67619047619047</v>
          </cell>
          <cell r="BA55">
            <v>64.19047619047619</v>
          </cell>
        </row>
        <row r="56">
          <cell r="AZ56">
            <v>0</v>
          </cell>
          <cell r="BA56">
            <v>0</v>
          </cell>
        </row>
        <row r="57">
          <cell r="AZ57">
            <v>0</v>
          </cell>
          <cell r="BA57">
            <v>0</v>
          </cell>
        </row>
        <row r="58">
          <cell r="AZ58">
            <v>0</v>
          </cell>
          <cell r="BA58">
            <v>0</v>
          </cell>
        </row>
        <row r="59">
          <cell r="AZ59">
            <v>0</v>
          </cell>
          <cell r="BA59">
            <v>0</v>
          </cell>
        </row>
        <row r="60">
          <cell r="AZ60">
            <v>0</v>
          </cell>
          <cell r="BA60">
            <v>0</v>
          </cell>
        </row>
        <row r="61">
          <cell r="AZ61">
            <v>0</v>
          </cell>
          <cell r="BA61">
            <v>0</v>
          </cell>
        </row>
        <row r="62">
          <cell r="AZ62">
            <v>0</v>
          </cell>
          <cell r="BA62">
            <v>0</v>
          </cell>
        </row>
        <row r="63">
          <cell r="AZ63">
            <v>0</v>
          </cell>
          <cell r="BA63">
            <v>0</v>
          </cell>
        </row>
        <row r="64">
          <cell r="AZ64">
            <v>0</v>
          </cell>
          <cell r="BA64">
            <v>0</v>
          </cell>
        </row>
        <row r="65">
          <cell r="AZ65">
            <v>0</v>
          </cell>
          <cell r="BA65">
            <v>0</v>
          </cell>
        </row>
        <row r="66">
          <cell r="AZ66">
            <v>0</v>
          </cell>
          <cell r="BA66">
            <v>0</v>
          </cell>
        </row>
        <row r="67">
          <cell r="AZ67">
            <v>440.4095986323863</v>
          </cell>
          <cell r="BA67">
            <v>8.940958238565976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p by point of entry &amp;exit"/>
      <sheetName val="over night one day"/>
      <sheetName val="all dep monthly"/>
      <sheetName val="Sheet1"/>
      <sheetName val="المجموع"/>
      <sheetName val="المعبر الجنوبي"/>
      <sheetName val="الدرة"/>
      <sheetName val="ميناء العقبة"/>
      <sheetName val="مطار الملك حسين "/>
      <sheetName val="المدورة"/>
      <sheetName val="الكرامة"/>
      <sheetName val="المعبر الشمالي"/>
      <sheetName val="الرمثا"/>
      <sheetName val="جابر"/>
      <sheetName val="مطار ماركا"/>
      <sheetName val="العمري"/>
      <sheetName val="جسر الملك حسين"/>
      <sheetName val="مطار الملكة علياء "/>
    </sheetNames>
    <sheetDataSet>
      <sheetData sheetId="1">
        <row r="48">
          <cell r="AZ48">
            <v>247</v>
          </cell>
        </row>
        <row r="49">
          <cell r="AZ49">
            <v>0</v>
          </cell>
        </row>
        <row r="50">
          <cell r="AZ50">
            <v>0</v>
          </cell>
        </row>
        <row r="51">
          <cell r="AZ51">
            <v>8</v>
          </cell>
        </row>
        <row r="52">
          <cell r="AZ52">
            <v>0</v>
          </cell>
        </row>
        <row r="53">
          <cell r="AZ53">
            <v>12.34374963224824</v>
          </cell>
        </row>
        <row r="54">
          <cell r="AZ54">
            <v>0</v>
          </cell>
        </row>
        <row r="55">
          <cell r="AZ55">
            <v>25.699999999999996</v>
          </cell>
        </row>
        <row r="56">
          <cell r="AZ56">
            <v>0</v>
          </cell>
        </row>
        <row r="57">
          <cell r="AZ57">
            <v>0</v>
          </cell>
        </row>
        <row r="58">
          <cell r="AZ58">
            <v>0</v>
          </cell>
        </row>
        <row r="59">
          <cell r="AZ59">
            <v>0</v>
          </cell>
        </row>
        <row r="60">
          <cell r="AZ60">
            <v>0</v>
          </cell>
        </row>
        <row r="61">
          <cell r="AZ61">
            <v>0</v>
          </cell>
        </row>
        <row r="62">
          <cell r="AZ62">
            <v>0</v>
          </cell>
        </row>
        <row r="63">
          <cell r="AZ63">
            <v>0</v>
          </cell>
        </row>
        <row r="64">
          <cell r="AZ64">
            <v>0</v>
          </cell>
        </row>
        <row r="65">
          <cell r="AZ65">
            <v>0</v>
          </cell>
        </row>
        <row r="66">
          <cell r="AZ66">
            <v>0</v>
          </cell>
        </row>
        <row r="67">
          <cell r="AZ67">
            <v>347.1821499847491</v>
          </cell>
        </row>
        <row r="80">
          <cell r="AZ80">
            <v>127</v>
          </cell>
          <cell r="BA80">
            <v>0</v>
          </cell>
        </row>
        <row r="81">
          <cell r="AZ81">
            <v>0</v>
          </cell>
          <cell r="BA81">
            <v>0</v>
          </cell>
        </row>
        <row r="82">
          <cell r="AZ82">
            <v>0</v>
          </cell>
          <cell r="BA82">
            <v>0</v>
          </cell>
        </row>
        <row r="83">
          <cell r="AZ83">
            <v>0</v>
          </cell>
          <cell r="BA83">
            <v>0</v>
          </cell>
        </row>
        <row r="84">
          <cell r="AZ84">
            <v>0</v>
          </cell>
          <cell r="BA84">
            <v>0</v>
          </cell>
        </row>
        <row r="85">
          <cell r="AZ85">
            <v>0</v>
          </cell>
          <cell r="BA85">
            <v>0</v>
          </cell>
        </row>
        <row r="86">
          <cell r="AZ86">
            <v>0</v>
          </cell>
          <cell r="BA86">
            <v>0</v>
          </cell>
        </row>
        <row r="87">
          <cell r="AZ87">
            <v>0</v>
          </cell>
          <cell r="BA87">
            <v>0</v>
          </cell>
        </row>
        <row r="88">
          <cell r="AZ88">
            <v>0</v>
          </cell>
          <cell r="BA88">
            <v>0</v>
          </cell>
        </row>
        <row r="89">
          <cell r="AZ89">
            <v>0</v>
          </cell>
          <cell r="BA89">
            <v>0</v>
          </cell>
        </row>
        <row r="90">
          <cell r="AZ90">
            <v>0</v>
          </cell>
          <cell r="BA90">
            <v>0</v>
          </cell>
        </row>
        <row r="91">
          <cell r="AZ91">
            <v>0</v>
          </cell>
          <cell r="BA91">
            <v>0</v>
          </cell>
        </row>
        <row r="92">
          <cell r="AZ92">
            <v>22.720281477758235</v>
          </cell>
          <cell r="BA92">
            <v>3.018848957024378</v>
          </cell>
        </row>
        <row r="93">
          <cell r="AZ93">
            <v>0</v>
          </cell>
          <cell r="BA93">
            <v>0</v>
          </cell>
        </row>
        <row r="94">
          <cell r="AZ94">
            <v>0</v>
          </cell>
          <cell r="BA94">
            <v>0</v>
          </cell>
        </row>
        <row r="95">
          <cell r="AZ95">
            <v>0</v>
          </cell>
          <cell r="BA95">
            <v>0</v>
          </cell>
        </row>
        <row r="96">
          <cell r="AZ96">
            <v>52.08042221663736</v>
          </cell>
          <cell r="BA96">
            <v>4.528273435536567</v>
          </cell>
        </row>
        <row r="97">
          <cell r="AZ97">
            <v>14.676866046745415</v>
          </cell>
          <cell r="BA97">
            <v>2.1383513445589344</v>
          </cell>
        </row>
        <row r="98">
          <cell r="AZ98">
            <v>59</v>
          </cell>
          <cell r="BA98">
            <v>0</v>
          </cell>
        </row>
        <row r="99">
          <cell r="AZ99">
            <v>0</v>
          </cell>
          <cell r="BA99">
            <v>0</v>
          </cell>
        </row>
        <row r="100">
          <cell r="AZ100">
            <v>0</v>
          </cell>
          <cell r="BA100">
            <v>0</v>
          </cell>
        </row>
        <row r="101">
          <cell r="AZ101">
            <v>0</v>
          </cell>
          <cell r="BA101">
            <v>0</v>
          </cell>
        </row>
        <row r="102">
          <cell r="AZ102">
            <v>0</v>
          </cell>
          <cell r="BA102">
            <v>0</v>
          </cell>
        </row>
        <row r="103">
          <cell r="AZ103">
            <v>0</v>
          </cell>
          <cell r="BA103">
            <v>0</v>
          </cell>
        </row>
        <row r="104">
          <cell r="AZ104">
            <v>0</v>
          </cell>
          <cell r="BA104">
            <v>0</v>
          </cell>
        </row>
        <row r="105">
          <cell r="AZ105">
            <v>0</v>
          </cell>
          <cell r="BA105">
            <v>0</v>
          </cell>
        </row>
        <row r="106">
          <cell r="AZ106">
            <v>0</v>
          </cell>
          <cell r="BA106">
            <v>0</v>
          </cell>
        </row>
        <row r="107">
          <cell r="AZ107">
            <v>0</v>
          </cell>
          <cell r="BA107">
            <v>0</v>
          </cell>
        </row>
        <row r="108">
          <cell r="AZ108">
            <v>0</v>
          </cell>
          <cell r="BA108">
            <v>0</v>
          </cell>
        </row>
        <row r="109">
          <cell r="AZ109">
            <v>0</v>
          </cell>
          <cell r="BA109">
            <v>0</v>
          </cell>
        </row>
        <row r="110">
          <cell r="AZ110">
            <v>0</v>
          </cell>
          <cell r="BA110">
            <v>0</v>
          </cell>
        </row>
        <row r="111">
          <cell r="AZ111">
            <v>0</v>
          </cell>
          <cell r="BA111">
            <v>0</v>
          </cell>
        </row>
        <row r="112">
          <cell r="AZ112">
            <v>886.8554363157776</v>
          </cell>
          <cell r="BA112">
            <v>34.55169564455818</v>
          </cell>
        </row>
        <row r="150">
          <cell r="AZ150">
            <v>574.1851851851852</v>
          </cell>
          <cell r="BA150">
            <v>560.8148148148149</v>
          </cell>
        </row>
        <row r="151">
          <cell r="AZ151">
            <v>1096.0191053122087</v>
          </cell>
          <cell r="BA151">
            <v>448.9808946877912</v>
          </cell>
        </row>
        <row r="152">
          <cell r="AZ152">
            <v>864.0140692640693</v>
          </cell>
          <cell r="BA152">
            <v>30.431818181818187</v>
          </cell>
        </row>
        <row r="153">
          <cell r="AZ153">
            <v>593.85</v>
          </cell>
          <cell r="BA153">
            <v>1848.25</v>
          </cell>
        </row>
        <row r="154">
          <cell r="AZ154">
            <v>218.156862745098</v>
          </cell>
          <cell r="BA154">
            <v>32.84313725490196</v>
          </cell>
        </row>
        <row r="155">
          <cell r="AZ155">
            <v>479.2</v>
          </cell>
          <cell r="BA155">
            <v>140.79999999999998</v>
          </cell>
        </row>
        <row r="156">
          <cell r="AZ156">
            <v>469.30769230769226</v>
          </cell>
          <cell r="BA156">
            <v>0</v>
          </cell>
        </row>
        <row r="157">
          <cell r="AZ157">
            <v>0</v>
          </cell>
          <cell r="BA157">
            <v>0</v>
          </cell>
        </row>
        <row r="158">
          <cell r="AZ158">
            <v>0</v>
          </cell>
          <cell r="BA158">
            <v>0</v>
          </cell>
        </row>
        <row r="159">
          <cell r="AZ159">
            <v>0</v>
          </cell>
          <cell r="BA159">
            <v>0</v>
          </cell>
        </row>
        <row r="160">
          <cell r="AZ160">
            <v>0</v>
          </cell>
          <cell r="BA160">
            <v>0</v>
          </cell>
        </row>
        <row r="161">
          <cell r="AZ161">
            <v>0</v>
          </cell>
          <cell r="BA161">
            <v>0</v>
          </cell>
        </row>
        <row r="162">
          <cell r="AZ162">
            <v>0</v>
          </cell>
          <cell r="BA162">
            <v>0</v>
          </cell>
        </row>
        <row r="163">
          <cell r="AZ163">
            <v>0</v>
          </cell>
          <cell r="BA163">
            <v>0</v>
          </cell>
        </row>
        <row r="164">
          <cell r="AZ164">
            <v>112</v>
          </cell>
          <cell r="BA164">
            <v>0</v>
          </cell>
        </row>
        <row r="165">
          <cell r="AZ165">
            <v>0</v>
          </cell>
          <cell r="BA165">
            <v>0</v>
          </cell>
        </row>
        <row r="166">
          <cell r="AZ166">
            <v>437</v>
          </cell>
          <cell r="BA166">
            <v>0</v>
          </cell>
        </row>
        <row r="167">
          <cell r="AZ167">
            <v>18973.0642129832</v>
          </cell>
          <cell r="BA167">
            <v>1799.7523007782693</v>
          </cell>
        </row>
        <row r="176">
          <cell r="AZ176">
            <v>404.30555555555554</v>
          </cell>
          <cell r="BA176">
            <v>381.69444444444446</v>
          </cell>
        </row>
        <row r="177">
          <cell r="AZ177">
            <v>0</v>
          </cell>
          <cell r="BA177">
            <v>0</v>
          </cell>
        </row>
        <row r="178">
          <cell r="AZ178">
            <v>29</v>
          </cell>
          <cell r="BA178">
            <v>0</v>
          </cell>
        </row>
        <row r="179">
          <cell r="AZ179">
            <v>49</v>
          </cell>
          <cell r="BA179">
            <v>0</v>
          </cell>
        </row>
        <row r="180">
          <cell r="AZ180">
            <v>232</v>
          </cell>
          <cell r="BA180">
            <v>0</v>
          </cell>
        </row>
        <row r="181">
          <cell r="AZ181">
            <v>9</v>
          </cell>
          <cell r="BA181">
            <v>0</v>
          </cell>
        </row>
        <row r="182">
          <cell r="AZ182">
            <v>0</v>
          </cell>
          <cell r="BA182">
            <v>0</v>
          </cell>
        </row>
        <row r="183">
          <cell r="AZ183">
            <v>0</v>
          </cell>
          <cell r="BA183">
            <v>0</v>
          </cell>
        </row>
        <row r="184">
          <cell r="AZ184">
            <v>140</v>
          </cell>
          <cell r="BA184">
            <v>0</v>
          </cell>
        </row>
        <row r="185">
          <cell r="AZ185">
            <v>27</v>
          </cell>
          <cell r="BA185">
            <v>0</v>
          </cell>
        </row>
        <row r="186">
          <cell r="AZ186">
            <v>71</v>
          </cell>
          <cell r="BA186">
            <v>0</v>
          </cell>
        </row>
        <row r="187">
          <cell r="AZ187">
            <v>160</v>
          </cell>
          <cell r="BA187">
            <v>0</v>
          </cell>
        </row>
        <row r="188">
          <cell r="AZ188">
            <v>0</v>
          </cell>
          <cell r="BA188">
            <v>0</v>
          </cell>
        </row>
        <row r="189">
          <cell r="AZ189">
            <v>0</v>
          </cell>
          <cell r="BA189">
            <v>0</v>
          </cell>
        </row>
        <row r="190">
          <cell r="AZ190">
            <v>0</v>
          </cell>
          <cell r="BA190">
            <v>0</v>
          </cell>
        </row>
        <row r="191">
          <cell r="AZ191">
            <v>0</v>
          </cell>
          <cell r="BA191">
            <v>275</v>
          </cell>
        </row>
        <row r="192">
          <cell r="AZ192">
            <v>14</v>
          </cell>
          <cell r="BA192">
            <v>2</v>
          </cell>
        </row>
        <row r="193">
          <cell r="AZ193">
            <v>337.3333333333334</v>
          </cell>
          <cell r="BA193">
            <v>38.666666666666664</v>
          </cell>
        </row>
        <row r="194">
          <cell r="AZ194">
            <v>98</v>
          </cell>
          <cell r="BA194">
            <v>0</v>
          </cell>
        </row>
        <row r="195">
          <cell r="AZ195">
            <v>91.75</v>
          </cell>
          <cell r="BA195">
            <v>5.25</v>
          </cell>
        </row>
        <row r="196">
          <cell r="AZ196">
            <v>30.849999999999998</v>
          </cell>
          <cell r="BA196">
            <v>11.150000000000002</v>
          </cell>
        </row>
        <row r="197">
          <cell r="AZ197">
            <v>55</v>
          </cell>
          <cell r="BA197">
            <v>103</v>
          </cell>
        </row>
        <row r="198">
          <cell r="AZ198">
            <v>750.6153846153846</v>
          </cell>
          <cell r="BA198">
            <v>0</v>
          </cell>
        </row>
        <row r="199">
          <cell r="AZ199">
            <v>426.15384615384613</v>
          </cell>
          <cell r="BA199">
            <v>86.84615384615385</v>
          </cell>
        </row>
        <row r="200">
          <cell r="AZ200">
            <v>56.374999999999986</v>
          </cell>
          <cell r="BA200">
            <v>1</v>
          </cell>
        </row>
        <row r="201">
          <cell r="AZ201">
            <v>135.33333333333334</v>
          </cell>
          <cell r="BA201">
            <v>19</v>
          </cell>
        </row>
        <row r="202">
          <cell r="AZ202">
            <v>1128.5238095238099</v>
          </cell>
          <cell r="BA202">
            <v>0</v>
          </cell>
        </row>
        <row r="203">
          <cell r="AZ203">
            <v>0</v>
          </cell>
          <cell r="BA203">
            <v>0</v>
          </cell>
        </row>
        <row r="204">
          <cell r="AZ204">
            <v>214.2654563738874</v>
          </cell>
          <cell r="BA204">
            <v>27.70262873249559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1"/>
  <sheetViews>
    <sheetView rightToLeft="1" tabSelected="1" zoomScaleSheetLayoutView="100" workbookViewId="0" topLeftCell="A1">
      <selection activeCell="A1" sqref="A1:K1"/>
    </sheetView>
  </sheetViews>
  <sheetFormatPr defaultColWidth="9.140625" defaultRowHeight="12.75"/>
  <cols>
    <col min="1" max="1" width="9.00390625" style="11" customWidth="1"/>
    <col min="2" max="2" width="9.140625" style="12" customWidth="1"/>
    <col min="3" max="3" width="8.8515625" style="12" customWidth="1"/>
    <col min="4" max="4" width="9.28125" style="12" customWidth="1"/>
    <col min="5" max="5" width="9.57421875" style="12" customWidth="1"/>
    <col min="6" max="6" width="8.57421875" style="12" customWidth="1"/>
    <col min="7" max="7" width="8.7109375" style="12" customWidth="1"/>
    <col min="8" max="8" width="12.57421875" style="12" customWidth="1"/>
    <col min="9" max="9" width="9.421875" style="12" customWidth="1"/>
    <col min="10" max="10" width="10.8515625" style="12" customWidth="1"/>
    <col min="11" max="11" width="9.421875" style="13" customWidth="1"/>
    <col min="12" max="47" width="9.140625" style="18" customWidth="1"/>
    <col min="48" max="48" width="9.140625" style="19" customWidth="1"/>
    <col min="49" max="16384" width="9.140625" style="1" customWidth="1"/>
  </cols>
  <sheetData>
    <row r="1" spans="1:48" s="34" customFormat="1" ht="20.25" customHeight="1">
      <c r="A1" s="143" t="s">
        <v>239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3"/>
    </row>
    <row r="2" spans="1:48" s="34" customFormat="1" ht="16.5" thickBot="1">
      <c r="A2" s="144" t="s">
        <v>240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3"/>
    </row>
    <row r="3" spans="1:48" s="68" customFormat="1" ht="36.75" customHeight="1" thickBot="1">
      <c r="A3" s="148" t="s">
        <v>114</v>
      </c>
      <c r="B3" s="145">
        <v>2010</v>
      </c>
      <c r="C3" s="146"/>
      <c r="D3" s="147"/>
      <c r="E3" s="145">
        <v>2011</v>
      </c>
      <c r="F3" s="146"/>
      <c r="G3" s="147"/>
      <c r="I3" s="135"/>
      <c r="J3" s="136" t="s">
        <v>238</v>
      </c>
      <c r="K3" s="151" t="s">
        <v>7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65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7"/>
    </row>
    <row r="4" spans="1:48" s="75" customFormat="1" ht="45" customHeight="1">
      <c r="A4" s="149"/>
      <c r="B4" s="69" t="s">
        <v>117</v>
      </c>
      <c r="C4" s="70" t="s">
        <v>115</v>
      </c>
      <c r="D4" s="71" t="s">
        <v>116</v>
      </c>
      <c r="E4" s="69" t="s">
        <v>117</v>
      </c>
      <c r="F4" s="70" t="s">
        <v>115</v>
      </c>
      <c r="G4" s="71" t="s">
        <v>116</v>
      </c>
      <c r="H4" s="69" t="s">
        <v>117</v>
      </c>
      <c r="I4" s="70" t="s">
        <v>115</v>
      </c>
      <c r="J4" s="71" t="s">
        <v>116</v>
      </c>
      <c r="K4" s="15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65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4"/>
    </row>
    <row r="5" spans="1:48" s="75" customFormat="1" ht="37.5" customHeight="1" thickBot="1">
      <c r="A5" s="150"/>
      <c r="B5" s="61" t="s">
        <v>230</v>
      </c>
      <c r="C5" s="48" t="s">
        <v>118</v>
      </c>
      <c r="D5" s="62" t="s">
        <v>119</v>
      </c>
      <c r="E5" s="61" t="s">
        <v>230</v>
      </c>
      <c r="F5" s="48" t="s">
        <v>118</v>
      </c>
      <c r="G5" s="62" t="s">
        <v>119</v>
      </c>
      <c r="H5" s="61" t="s">
        <v>230</v>
      </c>
      <c r="I5" s="48" t="s">
        <v>118</v>
      </c>
      <c r="J5" s="62" t="s">
        <v>119</v>
      </c>
      <c r="K5" s="153"/>
      <c r="L5" s="23"/>
      <c r="M5" s="23"/>
      <c r="N5" s="20"/>
      <c r="O5" s="21"/>
      <c r="P5" s="21"/>
      <c r="Q5" s="22"/>
      <c r="R5" s="21"/>
      <c r="S5" s="21"/>
      <c r="T5" s="22"/>
      <c r="U5" s="21"/>
      <c r="V5" s="21"/>
      <c r="W5" s="22"/>
      <c r="X5" s="21"/>
      <c r="Y5" s="65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4"/>
    </row>
    <row r="6" spans="1:14" ht="13.5" customHeight="1" thickBot="1">
      <c r="A6" s="2" t="s">
        <v>8</v>
      </c>
      <c r="B6" s="57">
        <v>3106</v>
      </c>
      <c r="C6" s="109">
        <v>0</v>
      </c>
      <c r="D6" s="58">
        <f>SUM(B6:C6)</f>
        <v>3106</v>
      </c>
      <c r="E6" s="57">
        <v>2264</v>
      </c>
      <c r="F6" s="109">
        <v>0</v>
      </c>
      <c r="G6" s="58">
        <f>SUM(E6:F6)</f>
        <v>2264</v>
      </c>
      <c r="H6" s="111">
        <f>(E6-B6)/B6</f>
        <v>-0.27108821635544106</v>
      </c>
      <c r="I6" s="116">
        <v>0</v>
      </c>
      <c r="J6" s="117">
        <f>(G6-D6)/D6</f>
        <v>-0.27108821635544106</v>
      </c>
      <c r="K6" s="28" t="s">
        <v>120</v>
      </c>
      <c r="L6" s="82"/>
      <c r="M6" s="108"/>
      <c r="N6" s="82"/>
    </row>
    <row r="7" spans="1:11" ht="12.75">
      <c r="A7" s="2" t="s">
        <v>9</v>
      </c>
      <c r="B7" s="59">
        <v>201</v>
      </c>
      <c r="C7" s="25">
        <v>0</v>
      </c>
      <c r="D7" s="60">
        <f>SUM(B7:C7)</f>
        <v>201</v>
      </c>
      <c r="E7" s="59">
        <v>97</v>
      </c>
      <c r="F7" s="25">
        <v>0</v>
      </c>
      <c r="G7" s="58">
        <f>SUM(E7:F7)</f>
        <v>97</v>
      </c>
      <c r="H7" s="112">
        <f aca="true" t="shared" si="0" ref="H7:H17">(E7-B7)/B7</f>
        <v>-0.5174129353233831</v>
      </c>
      <c r="I7" s="118">
        <v>0</v>
      </c>
      <c r="J7" s="119">
        <f aca="true" t="shared" si="1" ref="J7:J17">(G7-D7)/D7</f>
        <v>-0.5174129353233831</v>
      </c>
      <c r="K7" s="28" t="s">
        <v>121</v>
      </c>
    </row>
    <row r="8" spans="1:11" ht="12.75">
      <c r="A8" s="2" t="s">
        <v>10</v>
      </c>
      <c r="B8" s="59">
        <v>164</v>
      </c>
      <c r="C8" s="25">
        <v>0</v>
      </c>
      <c r="D8" s="60">
        <f aca="true" t="shared" si="2" ref="D8:D49">SUM(B8:C8)</f>
        <v>164</v>
      </c>
      <c r="E8" s="59">
        <v>363</v>
      </c>
      <c r="F8" s="25">
        <v>0</v>
      </c>
      <c r="G8" s="60">
        <f aca="true" t="shared" si="3" ref="G8:G53">SUM(E8:F8)</f>
        <v>363</v>
      </c>
      <c r="H8" s="112">
        <f t="shared" si="0"/>
        <v>1.2134146341463414</v>
      </c>
      <c r="I8" s="118">
        <v>0</v>
      </c>
      <c r="J8" s="119">
        <f t="shared" si="1"/>
        <v>1.2134146341463414</v>
      </c>
      <c r="K8" s="28" t="s">
        <v>122</v>
      </c>
    </row>
    <row r="9" spans="1:11" ht="12.75">
      <c r="A9" s="2" t="s">
        <v>11</v>
      </c>
      <c r="B9" s="59">
        <v>8193.332769068305</v>
      </c>
      <c r="C9" s="25">
        <v>666.9243539181891</v>
      </c>
      <c r="D9" s="60">
        <f t="shared" si="2"/>
        <v>8860.257122986495</v>
      </c>
      <c r="E9" s="59">
        <v>9791.656982572906</v>
      </c>
      <c r="F9" s="25">
        <v>701.5746210525267</v>
      </c>
      <c r="G9" s="60">
        <f t="shared" si="3"/>
        <v>10493.231603625432</v>
      </c>
      <c r="H9" s="112">
        <f t="shared" si="0"/>
        <v>0.195076198972247</v>
      </c>
      <c r="I9" s="118">
        <f aca="true" t="shared" si="4" ref="I9:I17">(F9-C9)/C9</f>
        <v>0.05195531836671853</v>
      </c>
      <c r="J9" s="119">
        <f t="shared" si="1"/>
        <v>0.1843032835246339</v>
      </c>
      <c r="K9" s="28" t="s">
        <v>123</v>
      </c>
    </row>
    <row r="10" spans="1:11" ht="12.75">
      <c r="A10" s="2" t="s">
        <v>12</v>
      </c>
      <c r="B10" s="59">
        <v>75</v>
      </c>
      <c r="C10" s="25">
        <v>0</v>
      </c>
      <c r="D10" s="60">
        <f t="shared" si="2"/>
        <v>75</v>
      </c>
      <c r="E10" s="59">
        <v>87</v>
      </c>
      <c r="F10" s="25">
        <v>0</v>
      </c>
      <c r="G10" s="60">
        <f t="shared" si="3"/>
        <v>87</v>
      </c>
      <c r="H10" s="112">
        <f t="shared" si="0"/>
        <v>0.16</v>
      </c>
      <c r="I10" s="118">
        <v>0</v>
      </c>
      <c r="J10" s="119">
        <f t="shared" si="1"/>
        <v>0.16</v>
      </c>
      <c r="K10" s="28" t="s">
        <v>124</v>
      </c>
    </row>
    <row r="11" spans="1:11" ht="12.75">
      <c r="A11" s="2" t="s">
        <v>13</v>
      </c>
      <c r="B11" s="59">
        <v>472</v>
      </c>
      <c r="C11" s="25">
        <v>0</v>
      </c>
      <c r="D11" s="60">
        <f t="shared" si="2"/>
        <v>472</v>
      </c>
      <c r="E11" s="59">
        <v>624</v>
      </c>
      <c r="F11" s="25">
        <v>0</v>
      </c>
      <c r="G11" s="60">
        <f t="shared" si="3"/>
        <v>624</v>
      </c>
      <c r="H11" s="112">
        <f t="shared" si="0"/>
        <v>0.3220338983050847</v>
      </c>
      <c r="I11" s="118">
        <v>0</v>
      </c>
      <c r="J11" s="119">
        <f t="shared" si="1"/>
        <v>0.3220338983050847</v>
      </c>
      <c r="K11" s="28" t="s">
        <v>0</v>
      </c>
    </row>
    <row r="12" spans="1:11" ht="12.75">
      <c r="A12" s="2" t="s">
        <v>14</v>
      </c>
      <c r="B12" s="59">
        <v>598.5195400854486</v>
      </c>
      <c r="C12" s="25">
        <v>30.81741643629053</v>
      </c>
      <c r="D12" s="60">
        <f t="shared" si="2"/>
        <v>629.3369565217391</v>
      </c>
      <c r="E12" s="59">
        <v>1191.0347449107817</v>
      </c>
      <c r="F12" s="25">
        <v>122.38916813269667</v>
      </c>
      <c r="G12" s="60">
        <f t="shared" si="3"/>
        <v>1313.4239130434783</v>
      </c>
      <c r="H12" s="112">
        <f t="shared" si="0"/>
        <v>0.9899680213293315</v>
      </c>
      <c r="I12" s="118">
        <f t="shared" si="4"/>
        <v>2.9714285714285715</v>
      </c>
      <c r="J12" s="119">
        <f t="shared" si="1"/>
        <v>1.0869963211799858</v>
      </c>
      <c r="K12" s="28" t="s">
        <v>125</v>
      </c>
    </row>
    <row r="13" spans="1:11" ht="12.75">
      <c r="A13" s="2" t="s">
        <v>15</v>
      </c>
      <c r="B13" s="59">
        <v>101</v>
      </c>
      <c r="C13" s="25">
        <v>0</v>
      </c>
      <c r="D13" s="60">
        <f t="shared" si="2"/>
        <v>101</v>
      </c>
      <c r="E13" s="59">
        <v>170</v>
      </c>
      <c r="F13" s="25">
        <v>0</v>
      </c>
      <c r="G13" s="60">
        <f t="shared" si="3"/>
        <v>170</v>
      </c>
      <c r="H13" s="112">
        <f t="shared" si="0"/>
        <v>0.6831683168316832</v>
      </c>
      <c r="I13" s="118">
        <v>0</v>
      </c>
      <c r="J13" s="119">
        <f t="shared" si="1"/>
        <v>0.6831683168316832</v>
      </c>
      <c r="K13" s="28" t="s">
        <v>1</v>
      </c>
    </row>
    <row r="14" spans="1:11" ht="18" customHeight="1">
      <c r="A14" s="2" t="s">
        <v>16</v>
      </c>
      <c r="B14" s="59">
        <v>296.0903493340035</v>
      </c>
      <c r="C14" s="25">
        <v>39.49660718773561</v>
      </c>
      <c r="D14" s="60">
        <f t="shared" si="2"/>
        <v>335.5869565217391</v>
      </c>
      <c r="E14" s="59">
        <v>298.9230962553406</v>
      </c>
      <c r="F14" s="25">
        <v>33.20733852726817</v>
      </c>
      <c r="G14" s="60">
        <f t="shared" si="3"/>
        <v>332.1304347826088</v>
      </c>
      <c r="H14" s="112">
        <f t="shared" si="0"/>
        <v>0.009567170722412286</v>
      </c>
      <c r="I14" s="118">
        <f t="shared" si="4"/>
        <v>-0.1592356687898086</v>
      </c>
      <c r="J14" s="119">
        <f t="shared" si="1"/>
        <v>-0.010299928742631009</v>
      </c>
      <c r="K14" s="28" t="s">
        <v>126</v>
      </c>
    </row>
    <row r="15" spans="1:11" ht="12.75">
      <c r="A15" s="2" t="s">
        <v>17</v>
      </c>
      <c r="B15" s="59">
        <v>364.0327868852459</v>
      </c>
      <c r="C15" s="25">
        <v>5.967213114754099</v>
      </c>
      <c r="D15" s="60">
        <f t="shared" si="2"/>
        <v>370</v>
      </c>
      <c r="E15" s="59">
        <v>478.11475409836066</v>
      </c>
      <c r="F15" s="25">
        <v>6.885245901639345</v>
      </c>
      <c r="G15" s="60">
        <f t="shared" si="3"/>
        <v>485</v>
      </c>
      <c r="H15" s="112">
        <f t="shared" si="0"/>
        <v>0.3133837701522111</v>
      </c>
      <c r="I15" s="118">
        <f t="shared" si="4"/>
        <v>0.15384615384615385</v>
      </c>
      <c r="J15" s="119">
        <f t="shared" si="1"/>
        <v>0.3108108108108108</v>
      </c>
      <c r="K15" s="28" t="s">
        <v>127</v>
      </c>
    </row>
    <row r="16" spans="1:11" ht="12.75">
      <c r="A16" s="2" t="s">
        <v>18</v>
      </c>
      <c r="B16" s="59">
        <v>407</v>
      </c>
      <c r="C16" s="25">
        <v>0</v>
      </c>
      <c r="D16" s="60">
        <f t="shared" si="2"/>
        <v>407</v>
      </c>
      <c r="E16" s="59">
        <v>367</v>
      </c>
      <c r="F16" s="25">
        <v>0</v>
      </c>
      <c r="G16" s="60">
        <f t="shared" si="3"/>
        <v>367</v>
      </c>
      <c r="H16" s="112">
        <f>(E16-B16)/B16</f>
        <v>-0.09828009828009827</v>
      </c>
      <c r="I16" s="118">
        <v>0</v>
      </c>
      <c r="J16" s="119">
        <f>(G16-D16)/D16</f>
        <v>-0.09828009828009827</v>
      </c>
      <c r="K16" s="28" t="s">
        <v>128</v>
      </c>
    </row>
    <row r="17" spans="1:11" ht="12.75">
      <c r="A17" s="2" t="s">
        <v>19</v>
      </c>
      <c r="B17" s="26">
        <f>SUM('[2]over night one day'!$AZ$80:$AZ$112)</f>
        <v>1162.3330060569187</v>
      </c>
      <c r="C17" s="27">
        <f>SUM('[2]over night one day'!$BA$80:$BA$112)</f>
        <v>44.23716938167806</v>
      </c>
      <c r="D17" s="60">
        <f t="shared" si="2"/>
        <v>1206.5701754385968</v>
      </c>
      <c r="E17" s="26">
        <v>1905.6570777482902</v>
      </c>
      <c r="F17" s="26">
        <v>41.02846763691198</v>
      </c>
      <c r="G17" s="60">
        <f t="shared" si="3"/>
        <v>1946.6855453852022</v>
      </c>
      <c r="H17" s="112">
        <f t="shared" si="0"/>
        <v>0.639510422415873</v>
      </c>
      <c r="I17" s="118">
        <f t="shared" si="4"/>
        <v>-0.07253406557461713</v>
      </c>
      <c r="J17" s="119">
        <f t="shared" si="1"/>
        <v>0.6134043299036197</v>
      </c>
      <c r="K17" s="28" t="s">
        <v>129</v>
      </c>
    </row>
    <row r="18" spans="1:11" ht="12.75">
      <c r="A18" s="9" t="s">
        <v>20</v>
      </c>
      <c r="B18" s="46">
        <f>SUM(B6:B17)</f>
        <v>15140.30845142992</v>
      </c>
      <c r="C18" s="46">
        <f>SUM(C6:C17)</f>
        <v>787.4427600386475</v>
      </c>
      <c r="D18" s="47">
        <f t="shared" si="2"/>
        <v>15927.751211468569</v>
      </c>
      <c r="E18" s="46">
        <f>SUM(E6:E17)</f>
        <v>17637.38665558568</v>
      </c>
      <c r="F18" s="37">
        <f>SUM(F6:F17)</f>
        <v>905.0848412510428</v>
      </c>
      <c r="G18" s="47">
        <f>SUM(E18:F18)</f>
        <v>18542.471496836723</v>
      </c>
      <c r="H18" s="113">
        <f>(E18-B18)/B18</f>
        <v>0.1649291500345836</v>
      </c>
      <c r="I18" s="120">
        <f>(F18-C18)/C18</f>
        <v>0.14939762885955218</v>
      </c>
      <c r="J18" s="121">
        <f>(G18-D18)/D18</f>
        <v>0.16416129625916423</v>
      </c>
      <c r="K18" s="64" t="s">
        <v>130</v>
      </c>
    </row>
    <row r="19" spans="1:11" ht="12.75">
      <c r="A19" s="2" t="s">
        <v>21</v>
      </c>
      <c r="B19" s="59">
        <v>154105.6190543277</v>
      </c>
      <c r="C19" s="25">
        <v>24559.57914646335</v>
      </c>
      <c r="D19" s="60">
        <f>SUM(B19:C19)</f>
        <v>178665.19820079103</v>
      </c>
      <c r="E19" s="59">
        <v>137511.8768037517</v>
      </c>
      <c r="F19" s="25">
        <v>19135.084070452198</v>
      </c>
      <c r="G19" s="60">
        <f t="shared" si="3"/>
        <v>156646.96087420388</v>
      </c>
      <c r="H19" s="112">
        <f aca="true" t="shared" si="5" ref="H19:H28">(E19-B19)/B19</f>
        <v>-0.1076777235794765</v>
      </c>
      <c r="I19" s="118">
        <f aca="true" t="shared" si="6" ref="I19:I28">(F19-C19)/C19</f>
        <v>-0.22087084813879215</v>
      </c>
      <c r="J19" s="119">
        <f aca="true" t="shared" si="7" ref="J19:J28">(G19-D19)/D19</f>
        <v>-0.12323741583876999</v>
      </c>
      <c r="K19" s="28" t="s">
        <v>131</v>
      </c>
    </row>
    <row r="20" spans="1:11" ht="12.75">
      <c r="A20" s="2" t="s">
        <v>22</v>
      </c>
      <c r="B20" s="59">
        <v>34960.225728649806</v>
      </c>
      <c r="C20" s="25">
        <v>4087.481299756085</v>
      </c>
      <c r="D20" s="60">
        <f t="shared" si="2"/>
        <v>39047.707028405894</v>
      </c>
      <c r="E20" s="59">
        <v>27784.509112466854</v>
      </c>
      <c r="F20" s="25">
        <v>3185.412200639982</v>
      </c>
      <c r="G20" s="60">
        <f t="shared" si="3"/>
        <v>30969.921313106835</v>
      </c>
      <c r="H20" s="112">
        <f t="shared" si="5"/>
        <v>-0.20525372667438108</v>
      </c>
      <c r="I20" s="118">
        <f t="shared" si="6"/>
        <v>-0.22069069751338863</v>
      </c>
      <c r="J20" s="119">
        <f t="shared" si="7"/>
        <v>-0.2068696558653941</v>
      </c>
      <c r="K20" s="28" t="s">
        <v>132</v>
      </c>
    </row>
    <row r="21" spans="1:11" ht="12.75">
      <c r="A21" s="2" t="s">
        <v>23</v>
      </c>
      <c r="B21" s="59">
        <v>5373.381948888178</v>
      </c>
      <c r="C21" s="25">
        <v>1469.2031574948007</v>
      </c>
      <c r="D21" s="60">
        <f t="shared" si="2"/>
        <v>6842.585106382979</v>
      </c>
      <c r="E21" s="59">
        <v>3565.423090305551</v>
      </c>
      <c r="F21" s="25">
        <v>940.5024416093424</v>
      </c>
      <c r="G21" s="60">
        <f t="shared" si="3"/>
        <v>4505.925531914893</v>
      </c>
      <c r="H21" s="112">
        <f t="shared" si="5"/>
        <v>-0.33646572601389657</v>
      </c>
      <c r="I21" s="118">
        <f t="shared" si="6"/>
        <v>-0.3598554176720991</v>
      </c>
      <c r="J21" s="119">
        <f t="shared" si="7"/>
        <v>-0.34148783510027164</v>
      </c>
      <c r="K21" s="28" t="s">
        <v>133</v>
      </c>
    </row>
    <row r="22" spans="1:11" ht="12.75">
      <c r="A22" s="2" t="s">
        <v>24</v>
      </c>
      <c r="B22" s="59">
        <v>8215.165028023963</v>
      </c>
      <c r="C22" s="25">
        <v>1724.1454412901162</v>
      </c>
      <c r="D22" s="60">
        <f t="shared" si="2"/>
        <v>9939.31046931408</v>
      </c>
      <c r="E22" s="59">
        <v>8316.866371169</v>
      </c>
      <c r="F22" s="25">
        <v>1793.3394050042843</v>
      </c>
      <c r="G22" s="60">
        <f t="shared" si="3"/>
        <v>10110.205776173285</v>
      </c>
      <c r="H22" s="112">
        <f t="shared" si="5"/>
        <v>0.012379707869301381</v>
      </c>
      <c r="I22" s="118">
        <f t="shared" si="6"/>
        <v>0.04013232413988972</v>
      </c>
      <c r="J22" s="119">
        <f t="shared" si="7"/>
        <v>0.01719387953387868</v>
      </c>
      <c r="K22" s="28" t="s">
        <v>134</v>
      </c>
    </row>
    <row r="23" spans="1:11" ht="12.75">
      <c r="A23" s="2" t="s">
        <v>25</v>
      </c>
      <c r="B23" s="59">
        <v>3172.0357808857802</v>
      </c>
      <c r="C23" s="25">
        <v>1525.9642191142188</v>
      </c>
      <c r="D23" s="60">
        <f t="shared" si="2"/>
        <v>4697.999999999999</v>
      </c>
      <c r="E23" s="59">
        <v>2445.7850427350427</v>
      </c>
      <c r="F23" s="25">
        <v>1133.214957264957</v>
      </c>
      <c r="G23" s="60">
        <f t="shared" si="3"/>
        <v>3579</v>
      </c>
      <c r="H23" s="112">
        <f t="shared" si="5"/>
        <v>-0.2289541443785147</v>
      </c>
      <c r="I23" s="118">
        <f t="shared" si="6"/>
        <v>-0.2573777660902443</v>
      </c>
      <c r="J23" s="119">
        <f t="shared" si="7"/>
        <v>-0.23818646232439322</v>
      </c>
      <c r="K23" s="28" t="s">
        <v>135</v>
      </c>
    </row>
    <row r="24" spans="1:11" ht="12.75">
      <c r="A24" s="2" t="s">
        <v>26</v>
      </c>
      <c r="B24" s="59">
        <v>1951.96373396177</v>
      </c>
      <c r="C24" s="25">
        <v>386.0362660382299</v>
      </c>
      <c r="D24" s="60">
        <f t="shared" si="2"/>
        <v>2338</v>
      </c>
      <c r="E24" s="59">
        <v>1793.889456227634</v>
      </c>
      <c r="F24" s="25">
        <v>373.1105437723662</v>
      </c>
      <c r="G24" s="60">
        <f t="shared" si="3"/>
        <v>2167</v>
      </c>
      <c r="H24" s="112">
        <f t="shared" si="5"/>
        <v>-0.0809821796295894</v>
      </c>
      <c r="I24" s="118">
        <f t="shared" si="6"/>
        <v>-0.033483181252674354</v>
      </c>
      <c r="J24" s="119">
        <f t="shared" si="7"/>
        <v>-0.07313943541488452</v>
      </c>
      <c r="K24" s="28" t="s">
        <v>136</v>
      </c>
    </row>
    <row r="25" spans="1:11" ht="12.75">
      <c r="A25" s="2" t="s">
        <v>27</v>
      </c>
      <c r="B25" s="59">
        <v>1509.6997989902027</v>
      </c>
      <c r="C25" s="25">
        <v>307.3002010097972</v>
      </c>
      <c r="D25" s="60">
        <f t="shared" si="2"/>
        <v>1817</v>
      </c>
      <c r="E25" s="59">
        <v>1835.0947542246352</v>
      </c>
      <c r="F25" s="25">
        <v>273.9052457753649</v>
      </c>
      <c r="G25" s="60">
        <f t="shared" si="3"/>
        <v>2109</v>
      </c>
      <c r="H25" s="112">
        <f t="shared" si="5"/>
        <v>0.21553619829060078</v>
      </c>
      <c r="I25" s="118">
        <f t="shared" si="6"/>
        <v>-0.10867209043370465</v>
      </c>
      <c r="J25" s="119">
        <f t="shared" si="7"/>
        <v>0.16070445789763346</v>
      </c>
      <c r="K25" s="28" t="s">
        <v>137</v>
      </c>
    </row>
    <row r="26" spans="1:11" ht="12.75">
      <c r="A26" s="2" t="s">
        <v>28</v>
      </c>
      <c r="B26" s="59">
        <v>1372.5943461538461</v>
      </c>
      <c r="C26" s="25">
        <v>114.52065384615386</v>
      </c>
      <c r="D26" s="60">
        <f t="shared" si="2"/>
        <v>1487.115</v>
      </c>
      <c r="E26" s="59">
        <v>1189.5442884615381</v>
      </c>
      <c r="F26" s="25">
        <v>98.38821153846155</v>
      </c>
      <c r="G26" s="60">
        <f>SUM(E26:F26)</f>
        <v>1287.9324999999997</v>
      </c>
      <c r="H26" s="112">
        <f t="shared" si="5"/>
        <v>-0.1333606379810856</v>
      </c>
      <c r="I26" s="118">
        <f t="shared" si="6"/>
        <v>-0.14086928222890266</v>
      </c>
      <c r="J26" s="119">
        <f t="shared" si="7"/>
        <v>-0.13393886821126835</v>
      </c>
      <c r="K26" s="28" t="s">
        <v>138</v>
      </c>
    </row>
    <row r="27" spans="1:11" ht="12.75">
      <c r="A27" s="2" t="s">
        <v>29</v>
      </c>
      <c r="B27" s="26">
        <f>SUM('[2]over night one day'!$AZ$176:$AZ$204)</f>
        <v>4459.505718889151</v>
      </c>
      <c r="C27" s="27">
        <f>SUM('[2]over night one day'!$BA$176:$BA$204)</f>
        <v>951.3098936897604</v>
      </c>
      <c r="D27" s="60">
        <f t="shared" si="2"/>
        <v>5410.815612578911</v>
      </c>
      <c r="E27" s="26">
        <v>4838.636112055454</v>
      </c>
      <c r="F27" s="26">
        <v>675.7557811304331</v>
      </c>
      <c r="G27" s="60">
        <f t="shared" si="3"/>
        <v>5514.391893185887</v>
      </c>
      <c r="H27" s="112">
        <f t="shared" si="5"/>
        <v>0.08501623656640214</v>
      </c>
      <c r="I27" s="118">
        <f t="shared" si="6"/>
        <v>-0.2896575704585183</v>
      </c>
      <c r="J27" s="119">
        <f t="shared" si="7"/>
        <v>0.01914245245507625</v>
      </c>
      <c r="K27" s="29" t="s">
        <v>139</v>
      </c>
    </row>
    <row r="28" spans="1:11" ht="12.75">
      <c r="A28" s="31" t="s">
        <v>30</v>
      </c>
      <c r="B28" s="4">
        <f>SUM(B19:B27)</f>
        <v>215120.1911387704</v>
      </c>
      <c r="C28" s="4">
        <f>SUM(C19:C27)</f>
        <v>35125.540278702516</v>
      </c>
      <c r="D28" s="35">
        <f>SUM(B28:C28)</f>
        <v>250245.7314174729</v>
      </c>
      <c r="E28" s="4">
        <f>SUM(E19:E27)</f>
        <v>189281.6250313974</v>
      </c>
      <c r="F28" s="4">
        <f>SUM(F19:F27)</f>
        <v>27608.71285718739</v>
      </c>
      <c r="G28" s="35">
        <f>SUM(E28:F28)</f>
        <v>216890.33788858476</v>
      </c>
      <c r="H28" s="113">
        <f t="shared" si="5"/>
        <v>-0.12011223107692849</v>
      </c>
      <c r="I28" s="120">
        <f t="shared" si="6"/>
        <v>-0.21399891252556089</v>
      </c>
      <c r="J28" s="121">
        <f t="shared" si="7"/>
        <v>-0.133290559403161</v>
      </c>
      <c r="K28" s="30" t="s">
        <v>227</v>
      </c>
    </row>
    <row r="29" spans="1:11" ht="12.75">
      <c r="A29" s="2" t="s">
        <v>31</v>
      </c>
      <c r="B29" s="59">
        <v>18779.28512429399</v>
      </c>
      <c r="C29" s="25">
        <v>273.1992115456104</v>
      </c>
      <c r="D29" s="60">
        <f>SUM(B29:C29)</f>
        <v>19052.4843358396</v>
      </c>
      <c r="E29" s="59">
        <v>12479.837421094078</v>
      </c>
      <c r="F29" s="25">
        <v>349.5125327378716</v>
      </c>
      <c r="G29" s="60">
        <f t="shared" si="3"/>
        <v>12829.34995383195</v>
      </c>
      <c r="H29" s="112">
        <f aca="true" t="shared" si="8" ref="H29:H45">(E29-B29)/B29</f>
        <v>-0.33544661905423523</v>
      </c>
      <c r="I29" s="118">
        <f aca="true" t="shared" si="9" ref="I29:I45">(F29-C29)/C29</f>
        <v>0.27933214287304314</v>
      </c>
      <c r="J29" s="119">
        <f aca="true" t="shared" si="10" ref="J29:J45">(G29-D29)/D29</f>
        <v>-0.32663112444088566</v>
      </c>
      <c r="K29" s="28" t="s">
        <v>140</v>
      </c>
    </row>
    <row r="30" spans="1:11" ht="12.75">
      <c r="A30" s="2" t="s">
        <v>32</v>
      </c>
      <c r="B30" s="59">
        <v>13881.911283648291</v>
      </c>
      <c r="C30" s="25">
        <v>94.26956877171469</v>
      </c>
      <c r="D30" s="60">
        <f aca="true" t="shared" si="11" ref="D30:D44">SUM(B30:C30)</f>
        <v>13976.180852420006</v>
      </c>
      <c r="E30" s="59">
        <v>12117.50052003974</v>
      </c>
      <c r="F30" s="25">
        <v>90.87257306356018</v>
      </c>
      <c r="G30" s="60">
        <f t="shared" si="3"/>
        <v>12208.3730931033</v>
      </c>
      <c r="H30" s="112">
        <f t="shared" si="8"/>
        <v>-0.12710142915888503</v>
      </c>
      <c r="I30" s="118">
        <f t="shared" si="9"/>
        <v>-0.03603491298852493</v>
      </c>
      <c r="J30" s="119">
        <f t="shared" si="10"/>
        <v>-0.12648718401569664</v>
      </c>
      <c r="K30" s="28" t="s">
        <v>141</v>
      </c>
    </row>
    <row r="31" spans="1:11" ht="12.75">
      <c r="A31" s="2" t="s">
        <v>33</v>
      </c>
      <c r="B31" s="59">
        <v>14307.44156257821</v>
      </c>
      <c r="C31" s="25">
        <v>251.42656928992335</v>
      </c>
      <c r="D31" s="60">
        <f t="shared" si="11"/>
        <v>14558.868131868132</v>
      </c>
      <c r="E31" s="59">
        <v>17678.329158419223</v>
      </c>
      <c r="F31" s="25">
        <v>180.7972152071531</v>
      </c>
      <c r="G31" s="60">
        <f t="shared" si="3"/>
        <v>17859.126373626375</v>
      </c>
      <c r="H31" s="112">
        <f t="shared" si="8"/>
        <v>0.23560379967986236</v>
      </c>
      <c r="I31" s="118">
        <f t="shared" si="9"/>
        <v>-0.28091444067443244</v>
      </c>
      <c r="J31" s="119">
        <f t="shared" si="10"/>
        <v>0.22668371001549611</v>
      </c>
      <c r="K31" s="28" t="s">
        <v>142</v>
      </c>
    </row>
    <row r="32" spans="1:11" ht="12.75">
      <c r="A32" s="2" t="s">
        <v>34</v>
      </c>
      <c r="B32" s="59">
        <v>2319.818181818182</v>
      </c>
      <c r="C32" s="25">
        <v>181.1818181818182</v>
      </c>
      <c r="D32" s="60">
        <f t="shared" si="11"/>
        <v>2501</v>
      </c>
      <c r="E32" s="59">
        <v>2088.672727272727</v>
      </c>
      <c r="F32" s="25">
        <v>157.32727272727274</v>
      </c>
      <c r="G32" s="60">
        <f t="shared" si="3"/>
        <v>2246</v>
      </c>
      <c r="H32" s="112">
        <f t="shared" si="8"/>
        <v>-0.09963947017791376</v>
      </c>
      <c r="I32" s="118">
        <f t="shared" si="9"/>
        <v>-0.1316608128449573</v>
      </c>
      <c r="J32" s="119">
        <f t="shared" si="10"/>
        <v>-0.10195921631347461</v>
      </c>
      <c r="K32" s="28" t="s">
        <v>143</v>
      </c>
    </row>
    <row r="33" spans="1:11" ht="12.75">
      <c r="A33" s="2" t="s">
        <v>35</v>
      </c>
      <c r="B33" s="59">
        <v>435.7367334296923</v>
      </c>
      <c r="C33" s="25">
        <v>3.2632665703076604</v>
      </c>
      <c r="D33" s="60">
        <f t="shared" si="11"/>
        <v>439</v>
      </c>
      <c r="E33" s="59">
        <v>1931.2339459013008</v>
      </c>
      <c r="F33" s="25">
        <v>43.766054098699165</v>
      </c>
      <c r="G33" s="60">
        <f t="shared" si="3"/>
        <v>1975</v>
      </c>
      <c r="H33" s="112">
        <f t="shared" si="8"/>
        <v>3.432111864199561</v>
      </c>
      <c r="I33" s="118">
        <f t="shared" si="9"/>
        <v>12.411731207289298</v>
      </c>
      <c r="J33" s="119">
        <f t="shared" si="10"/>
        <v>3.498861047835991</v>
      </c>
      <c r="K33" s="28" t="s">
        <v>144</v>
      </c>
    </row>
    <row r="34" spans="1:11" ht="12.75" customHeight="1">
      <c r="A34" s="2" t="s">
        <v>225</v>
      </c>
      <c r="B34" s="59">
        <v>14.073684210526315</v>
      </c>
      <c r="C34" s="25">
        <v>0</v>
      </c>
      <c r="D34" s="60">
        <f t="shared" si="11"/>
        <v>14.073684210526315</v>
      </c>
      <c r="E34" s="59">
        <v>52.25000000000001</v>
      </c>
      <c r="F34" s="25">
        <v>0</v>
      </c>
      <c r="G34" s="60">
        <f t="shared" si="3"/>
        <v>52.25000000000001</v>
      </c>
      <c r="H34" s="112">
        <f t="shared" si="8"/>
        <v>2.7126028421839945</v>
      </c>
      <c r="I34" s="118">
        <v>0</v>
      </c>
      <c r="J34" s="119">
        <f t="shared" si="10"/>
        <v>2.7126028421839945</v>
      </c>
      <c r="K34" s="28" t="s">
        <v>145</v>
      </c>
    </row>
    <row r="35" spans="1:11" ht="12.75">
      <c r="A35" s="2" t="s">
        <v>37</v>
      </c>
      <c r="B35" s="59">
        <v>32282.444051863735</v>
      </c>
      <c r="C35" s="25">
        <v>8446.28007640961</v>
      </c>
      <c r="D35" s="60">
        <f t="shared" si="11"/>
        <v>40728.724128273345</v>
      </c>
      <c r="E35" s="59">
        <v>39550.577417307984</v>
      </c>
      <c r="F35" s="25">
        <v>3241.1805997764545</v>
      </c>
      <c r="G35" s="60">
        <f t="shared" si="3"/>
        <v>42791.75801708444</v>
      </c>
      <c r="H35" s="112">
        <f t="shared" si="8"/>
        <v>0.22514197976359987</v>
      </c>
      <c r="I35" s="118">
        <f t="shared" si="9"/>
        <v>-0.6162593981664135</v>
      </c>
      <c r="J35" s="119">
        <f t="shared" si="10"/>
        <v>0.05065304482197029</v>
      </c>
      <c r="K35" s="28" t="s">
        <v>147</v>
      </c>
    </row>
    <row r="36" spans="1:11" ht="12.75">
      <c r="A36" s="2" t="s">
        <v>44</v>
      </c>
      <c r="B36" s="59">
        <v>11893.24146575342</v>
      </c>
      <c r="C36" s="25">
        <v>10421.716780821916</v>
      </c>
      <c r="D36" s="60">
        <f t="shared" si="11"/>
        <v>22314.958246575334</v>
      </c>
      <c r="E36" s="59">
        <v>13057.557219178076</v>
      </c>
      <c r="F36" s="25">
        <v>7514.647602739727</v>
      </c>
      <c r="G36" s="60">
        <f t="shared" si="3"/>
        <v>20572.204821917803</v>
      </c>
      <c r="H36" s="112">
        <f t="shared" si="8"/>
        <v>0.09789726011847175</v>
      </c>
      <c r="I36" s="118">
        <f t="shared" si="9"/>
        <v>-0.2789434062756138</v>
      </c>
      <c r="J36" s="119">
        <f t="shared" si="10"/>
        <v>-0.07809799173274233</v>
      </c>
      <c r="K36" s="28" t="s">
        <v>154</v>
      </c>
    </row>
    <row r="37" spans="1:11" ht="12.75">
      <c r="A37" s="2" t="s">
        <v>45</v>
      </c>
      <c r="B37" s="59">
        <v>11890.238404425281</v>
      </c>
      <c r="C37" s="25">
        <v>710.0287998757957</v>
      </c>
      <c r="D37" s="60">
        <f t="shared" si="11"/>
        <v>12600.267204301077</v>
      </c>
      <c r="E37" s="59">
        <v>15584.536457472546</v>
      </c>
      <c r="F37" s="25">
        <v>392.560316721006</v>
      </c>
      <c r="G37" s="60">
        <f t="shared" si="3"/>
        <v>15977.096774193553</v>
      </c>
      <c r="H37" s="112">
        <f t="shared" si="8"/>
        <v>0.31070008248718795</v>
      </c>
      <c r="I37" s="118">
        <f t="shared" si="9"/>
        <v>-0.4471205720251404</v>
      </c>
      <c r="J37" s="119">
        <f t="shared" si="10"/>
        <v>0.26799666349454887</v>
      </c>
      <c r="K37" s="28" t="s">
        <v>155</v>
      </c>
    </row>
    <row r="38" spans="1:11" ht="12.75">
      <c r="A38" s="2" t="s">
        <v>46</v>
      </c>
      <c r="B38" s="59">
        <v>4543.814285714287</v>
      </c>
      <c r="C38" s="25">
        <v>534.1857142857143</v>
      </c>
      <c r="D38" s="60">
        <f t="shared" si="11"/>
        <v>5078.000000000001</v>
      </c>
      <c r="E38" s="59">
        <v>5409.8</v>
      </c>
      <c r="F38" s="25">
        <v>136.20000000000002</v>
      </c>
      <c r="G38" s="60">
        <f t="shared" si="3"/>
        <v>5546</v>
      </c>
      <c r="H38" s="112">
        <f t="shared" si="8"/>
        <v>0.19058563132924805</v>
      </c>
      <c r="I38" s="118">
        <f t="shared" si="9"/>
        <v>-0.7450324927125397</v>
      </c>
      <c r="J38" s="119">
        <f t="shared" si="10"/>
        <v>0.09216226860968865</v>
      </c>
      <c r="K38" s="28" t="s">
        <v>156</v>
      </c>
    </row>
    <row r="39" spans="1:11" ht="12.75">
      <c r="A39" s="2" t="s">
        <v>47</v>
      </c>
      <c r="B39" s="59">
        <v>3859.6285714285714</v>
      </c>
      <c r="C39" s="25">
        <v>0</v>
      </c>
      <c r="D39" s="60">
        <f t="shared" si="11"/>
        <v>3859.6285714285714</v>
      </c>
      <c r="E39" s="59">
        <v>4976.406593406592</v>
      </c>
      <c r="F39" s="25">
        <v>0</v>
      </c>
      <c r="G39" s="60">
        <f t="shared" si="3"/>
        <v>4976.406593406592</v>
      </c>
      <c r="H39" s="112">
        <f t="shared" si="8"/>
        <v>0.289348573654243</v>
      </c>
      <c r="I39" s="118">
        <v>0</v>
      </c>
      <c r="J39" s="119">
        <f t="shared" si="10"/>
        <v>0.289348573654243</v>
      </c>
      <c r="K39" s="28" t="s">
        <v>157</v>
      </c>
    </row>
    <row r="40" spans="1:11" ht="12.75">
      <c r="A40" s="2" t="s">
        <v>48</v>
      </c>
      <c r="B40" s="59">
        <v>0</v>
      </c>
      <c r="C40" s="25">
        <v>198</v>
      </c>
      <c r="D40" s="60">
        <f t="shared" si="11"/>
        <v>198</v>
      </c>
      <c r="E40" s="59">
        <v>0</v>
      </c>
      <c r="F40" s="25">
        <v>292</v>
      </c>
      <c r="G40" s="60">
        <f t="shared" si="3"/>
        <v>292</v>
      </c>
      <c r="H40" s="112">
        <v>0</v>
      </c>
      <c r="I40" s="118">
        <f t="shared" si="9"/>
        <v>0.47474747474747475</v>
      </c>
      <c r="J40" s="119">
        <f t="shared" si="10"/>
        <v>0.47474747474747475</v>
      </c>
      <c r="K40" s="28" t="s">
        <v>158</v>
      </c>
    </row>
    <row r="41" spans="1:11" ht="12.75">
      <c r="A41" s="2" t="s">
        <v>49</v>
      </c>
      <c r="B41" s="59">
        <v>28419.915138997232</v>
      </c>
      <c r="C41" s="25">
        <v>2605.02218954631</v>
      </c>
      <c r="D41" s="60">
        <f t="shared" si="11"/>
        <v>31024.937328543543</v>
      </c>
      <c r="E41" s="59">
        <v>23926.400902421843</v>
      </c>
      <c r="F41" s="25">
        <v>2249.0887409954516</v>
      </c>
      <c r="G41" s="60">
        <f t="shared" si="3"/>
        <v>26175.489643417295</v>
      </c>
      <c r="H41" s="112">
        <f t="shared" si="8"/>
        <v>-0.15811145862323422</v>
      </c>
      <c r="I41" s="118">
        <f t="shared" si="9"/>
        <v>-0.1366335572799277</v>
      </c>
      <c r="J41" s="119">
        <f t="shared" si="10"/>
        <v>-0.15630805741111561</v>
      </c>
      <c r="K41" s="28" t="s">
        <v>159</v>
      </c>
    </row>
    <row r="42" spans="1:11" ht="12.75">
      <c r="A42" s="2" t="s">
        <v>50</v>
      </c>
      <c r="B42" s="59">
        <v>5296.316083998437</v>
      </c>
      <c r="C42" s="25">
        <v>773.5361682538153</v>
      </c>
      <c r="D42" s="60">
        <f t="shared" si="11"/>
        <v>6069.852252252252</v>
      </c>
      <c r="E42" s="59">
        <v>4193.671779801191</v>
      </c>
      <c r="F42" s="25">
        <v>696.7660580366462</v>
      </c>
      <c r="G42" s="60">
        <f t="shared" si="3"/>
        <v>4890.437837837838</v>
      </c>
      <c r="H42" s="112">
        <f t="shared" si="8"/>
        <v>-0.20819080408146778</v>
      </c>
      <c r="I42" s="118">
        <f t="shared" si="9"/>
        <v>-0.09924566344515</v>
      </c>
      <c r="J42" s="119">
        <f t="shared" si="10"/>
        <v>-0.19430693951023037</v>
      </c>
      <c r="K42" s="28" t="s">
        <v>160</v>
      </c>
    </row>
    <row r="43" spans="1:11" ht="12.75">
      <c r="A43" s="2" t="s">
        <v>51</v>
      </c>
      <c r="B43" s="59">
        <v>418</v>
      </c>
      <c r="C43" s="25">
        <v>118</v>
      </c>
      <c r="D43" s="60">
        <f t="shared" si="11"/>
        <v>536</v>
      </c>
      <c r="E43" s="59">
        <v>268</v>
      </c>
      <c r="F43" s="25">
        <v>85</v>
      </c>
      <c r="G43" s="60">
        <f t="shared" si="3"/>
        <v>353</v>
      </c>
      <c r="H43" s="112">
        <f t="shared" si="8"/>
        <v>-0.3588516746411483</v>
      </c>
      <c r="I43" s="118">
        <f t="shared" si="9"/>
        <v>-0.2796610169491525</v>
      </c>
      <c r="J43" s="119">
        <f t="shared" si="10"/>
        <v>-0.3414179104477612</v>
      </c>
      <c r="K43" s="28" t="s">
        <v>161</v>
      </c>
    </row>
    <row r="44" spans="1:11" ht="12.75">
      <c r="A44" s="2" t="s">
        <v>52</v>
      </c>
      <c r="B44" s="26">
        <f>SUM('[2]over night one day'!$AZ$48:$AZ$67)</f>
        <v>640.2258996169974</v>
      </c>
      <c r="C44" s="27">
        <v>71.86792880360014</v>
      </c>
      <c r="D44" s="60">
        <f t="shared" si="11"/>
        <v>712.0938284205974</v>
      </c>
      <c r="E44" s="26">
        <f>SUM('[1]over night one day'!$AZ$48:$AZ$67)</f>
        <v>833.0191939132387</v>
      </c>
      <c r="F44" s="26">
        <f>SUM('[1]over night one day'!$BA$48:$BA$67)</f>
        <v>74.08704061339111</v>
      </c>
      <c r="G44" s="60">
        <f t="shared" si="3"/>
        <v>907.1062345266298</v>
      </c>
      <c r="H44" s="112">
        <f t="shared" si="8"/>
        <v>0.3011332318976414</v>
      </c>
      <c r="I44" s="118">
        <f t="shared" si="9"/>
        <v>0.030877636892185072</v>
      </c>
      <c r="J44" s="119">
        <f t="shared" si="10"/>
        <v>0.27385773941976715</v>
      </c>
      <c r="K44" s="28" t="s">
        <v>162</v>
      </c>
    </row>
    <row r="45" spans="1:48" s="105" customFormat="1" ht="12.75">
      <c r="A45" s="9" t="s">
        <v>234</v>
      </c>
      <c r="B45" s="102">
        <f>SUM(B29:B44)</f>
        <v>148982.09047177684</v>
      </c>
      <c r="C45" s="115">
        <f>SUM(C29:C44)</f>
        <v>24681.978092356137</v>
      </c>
      <c r="D45" s="106">
        <f>SUM(B45:C45)</f>
        <v>173664.068564133</v>
      </c>
      <c r="E45" s="102">
        <f>SUM(E29:E44)</f>
        <v>154147.79333622855</v>
      </c>
      <c r="F45" s="115">
        <f>SUM(F29:F44)</f>
        <v>15503.806006717234</v>
      </c>
      <c r="G45" s="106">
        <f>SUM(E45:F45)</f>
        <v>169651.5993429458</v>
      </c>
      <c r="H45" s="113">
        <f t="shared" si="8"/>
        <v>0.034673314410434475</v>
      </c>
      <c r="I45" s="120">
        <f t="shared" si="9"/>
        <v>-0.3718572332936852</v>
      </c>
      <c r="J45" s="121">
        <f t="shared" si="10"/>
        <v>-0.023104774950642275</v>
      </c>
      <c r="K45" s="64" t="s">
        <v>233</v>
      </c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4"/>
    </row>
    <row r="46" spans="1:48" s="92" customFormat="1" ht="12.75">
      <c r="A46" s="85" t="s">
        <v>43</v>
      </c>
      <c r="B46" s="86">
        <v>1133.111111111111</v>
      </c>
      <c r="C46" s="87">
        <v>1693</v>
      </c>
      <c r="D46" s="88">
        <f t="shared" si="2"/>
        <v>2826.1111111111113</v>
      </c>
      <c r="E46" s="86">
        <v>1055.5</v>
      </c>
      <c r="F46" s="87">
        <v>1462.6666666666667</v>
      </c>
      <c r="G46" s="88">
        <f t="shared" si="3"/>
        <v>2518.166666666667</v>
      </c>
      <c r="H46" s="112">
        <f aca="true" t="shared" si="12" ref="H46:J49">(E46-B46)/B46</f>
        <v>-0.06849382231810157</v>
      </c>
      <c r="I46" s="118">
        <f t="shared" si="12"/>
        <v>-0.13605040362276033</v>
      </c>
      <c r="J46" s="119">
        <f t="shared" si="12"/>
        <v>-0.10896402594849612</v>
      </c>
      <c r="K46" s="89" t="s">
        <v>153</v>
      </c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1"/>
    </row>
    <row r="47" spans="1:48" s="92" customFormat="1" ht="12.75">
      <c r="A47" s="85" t="s">
        <v>41</v>
      </c>
      <c r="B47" s="86">
        <v>2947.947619047619</v>
      </c>
      <c r="C47" s="87">
        <v>2439.1666666666665</v>
      </c>
      <c r="D47" s="88">
        <f t="shared" si="2"/>
        <v>5387.114285714286</v>
      </c>
      <c r="E47" s="86">
        <v>3224.2693121693114</v>
      </c>
      <c r="F47" s="87">
        <v>2203.6481481481483</v>
      </c>
      <c r="G47" s="88">
        <f t="shared" si="3"/>
        <v>5427.91746031746</v>
      </c>
      <c r="H47" s="112">
        <f t="shared" si="12"/>
        <v>0.09373358309906558</v>
      </c>
      <c r="I47" s="118">
        <f t="shared" si="12"/>
        <v>-0.09655696010325313</v>
      </c>
      <c r="J47" s="119">
        <f t="shared" si="12"/>
        <v>0.0075742173711400435</v>
      </c>
      <c r="K47" s="89" t="s">
        <v>151</v>
      </c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1"/>
    </row>
    <row r="48" spans="1:48" s="92" customFormat="1" ht="12.75">
      <c r="A48" s="85" t="s">
        <v>36</v>
      </c>
      <c r="B48" s="86">
        <v>40342.424888581125</v>
      </c>
      <c r="C48" s="87">
        <v>11118.46718683887</v>
      </c>
      <c r="D48" s="88">
        <f t="shared" si="2"/>
        <v>51460.89207541999</v>
      </c>
      <c r="E48" s="86">
        <v>51549.95771549604</v>
      </c>
      <c r="F48" s="87">
        <v>13421.385911278623</v>
      </c>
      <c r="G48" s="88">
        <f t="shared" si="3"/>
        <v>64971.343626774666</v>
      </c>
      <c r="H48" s="112">
        <f t="shared" si="12"/>
        <v>0.27781009341575785</v>
      </c>
      <c r="I48" s="118">
        <f t="shared" si="12"/>
        <v>0.2071255583832418</v>
      </c>
      <c r="J48" s="119">
        <f t="shared" si="12"/>
        <v>0.26253823061508613</v>
      </c>
      <c r="K48" s="89" t="s">
        <v>146</v>
      </c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1"/>
    </row>
    <row r="49" spans="1:48" s="92" customFormat="1" ht="12.75">
      <c r="A49" s="93" t="s">
        <v>40</v>
      </c>
      <c r="B49" s="94">
        <v>865.873783922171</v>
      </c>
      <c r="C49" s="110">
        <v>171.28494623655914</v>
      </c>
      <c r="D49" s="95">
        <f t="shared" si="2"/>
        <v>1037.1587301587301</v>
      </c>
      <c r="E49" s="94">
        <v>960.0479515213862</v>
      </c>
      <c r="F49" s="110">
        <v>172.08463484649445</v>
      </c>
      <c r="G49" s="95">
        <f t="shared" si="3"/>
        <v>1132.1325863678805</v>
      </c>
      <c r="H49" s="122">
        <f t="shared" si="12"/>
        <v>0.10876200359437141</v>
      </c>
      <c r="I49" s="123">
        <f t="shared" si="12"/>
        <v>0.004668761776828174</v>
      </c>
      <c r="J49" s="124">
        <f t="shared" si="12"/>
        <v>0.09157118717461436</v>
      </c>
      <c r="K49" s="96" t="s">
        <v>150</v>
      </c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1"/>
    </row>
    <row r="50" spans="1:11" ht="12.75">
      <c r="A50" s="15" t="s">
        <v>218</v>
      </c>
      <c r="B50" s="45"/>
      <c r="C50" s="45"/>
      <c r="D50" s="44"/>
      <c r="E50" s="45"/>
      <c r="F50" s="45"/>
      <c r="G50" s="44"/>
      <c r="H50" s="114"/>
      <c r="I50" s="114"/>
      <c r="J50" s="114"/>
      <c r="K50" s="17" t="s">
        <v>219</v>
      </c>
    </row>
    <row r="51" spans="1:48" s="92" customFormat="1" ht="12.75">
      <c r="A51" s="85" t="s">
        <v>42</v>
      </c>
      <c r="B51" s="86">
        <v>1158.833333333333</v>
      </c>
      <c r="C51" s="87">
        <v>4286.166666666667</v>
      </c>
      <c r="D51" s="88">
        <f>SUM(B51:C51)</f>
        <v>5445</v>
      </c>
      <c r="E51" s="86">
        <v>917.1309523809523</v>
      </c>
      <c r="F51" s="87">
        <v>3889.8690476190477</v>
      </c>
      <c r="G51" s="88">
        <f t="shared" si="3"/>
        <v>4807</v>
      </c>
      <c r="H51" s="112">
        <f aca="true" t="shared" si="13" ref="H51:J55">(E51-B51)/B51</f>
        <v>-0.20857389410531926</v>
      </c>
      <c r="I51" s="118">
        <f t="shared" si="13"/>
        <v>-0.09245968481104777</v>
      </c>
      <c r="J51" s="119">
        <f t="shared" si="13"/>
        <v>-0.11717171717171718</v>
      </c>
      <c r="K51" s="89" t="s">
        <v>152</v>
      </c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1"/>
    </row>
    <row r="52" spans="1:48" s="92" customFormat="1" ht="12.75">
      <c r="A52" s="85" t="s">
        <v>38</v>
      </c>
      <c r="B52" s="86">
        <v>8642.733333333334</v>
      </c>
      <c r="C52" s="87">
        <v>12846.000000000002</v>
      </c>
      <c r="D52" s="88">
        <f>SUM(B52:C52)</f>
        <v>21488.733333333337</v>
      </c>
      <c r="E52" s="86">
        <v>8944.877777777778</v>
      </c>
      <c r="F52" s="87">
        <v>14393.72222222222</v>
      </c>
      <c r="G52" s="88">
        <f t="shared" si="3"/>
        <v>23338.6</v>
      </c>
      <c r="H52" s="112">
        <f t="shared" si="13"/>
        <v>0.03495936213594976</v>
      </c>
      <c r="I52" s="118">
        <f t="shared" si="13"/>
        <v>0.12048281350009488</v>
      </c>
      <c r="J52" s="119">
        <f t="shared" si="13"/>
        <v>0.08608542150770455</v>
      </c>
      <c r="K52" s="89" t="s">
        <v>148</v>
      </c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1"/>
    </row>
    <row r="53" spans="1:48" s="92" customFormat="1" ht="12.75">
      <c r="A53" s="85" t="s">
        <v>39</v>
      </c>
      <c r="B53" s="86">
        <v>10151.706009112257</v>
      </c>
      <c r="C53" s="87">
        <v>3263.5009440705717</v>
      </c>
      <c r="D53" s="88">
        <f>SUM(B53:C53)</f>
        <v>13415.206953182827</v>
      </c>
      <c r="E53" s="86">
        <v>10426.296093554618</v>
      </c>
      <c r="F53" s="87">
        <v>1739.29594475034</v>
      </c>
      <c r="G53" s="88">
        <f t="shared" si="3"/>
        <v>12165.592038304958</v>
      </c>
      <c r="H53" s="112">
        <f t="shared" si="13"/>
        <v>0.027048663958145258</v>
      </c>
      <c r="I53" s="118">
        <f t="shared" si="13"/>
        <v>-0.4670459808168732</v>
      </c>
      <c r="J53" s="119">
        <f t="shared" si="13"/>
        <v>-0.09314913435468038</v>
      </c>
      <c r="K53" s="89" t="s">
        <v>149</v>
      </c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1"/>
    </row>
    <row r="54" spans="1:48" s="101" customFormat="1" ht="12.75">
      <c r="A54" s="97" t="s">
        <v>231</v>
      </c>
      <c r="B54" s="107">
        <f>SUM(B46:B49,B51:B53)</f>
        <v>65242.630078440954</v>
      </c>
      <c r="C54" s="107">
        <f>SUM(C46:C49,C51:C53)</f>
        <v>35817.586410479336</v>
      </c>
      <c r="D54" s="107">
        <f>SUM(B54:C54)</f>
        <v>101060.2164889203</v>
      </c>
      <c r="E54" s="107">
        <f>SUM(E46:E49,E51:E53)</f>
        <v>77078.07980290009</v>
      </c>
      <c r="F54" s="107">
        <f>SUM(F46:F49,F51:F53)</f>
        <v>37282.672575531535</v>
      </c>
      <c r="G54" s="107">
        <f>SUM(E54:F54)</f>
        <v>114360.75237843161</v>
      </c>
      <c r="H54" s="113">
        <f t="shared" si="13"/>
        <v>0.18140669237627943</v>
      </c>
      <c r="I54" s="120">
        <f t="shared" si="13"/>
        <v>0.04090410080293826</v>
      </c>
      <c r="J54" s="121">
        <f t="shared" si="13"/>
        <v>0.13161000789038996</v>
      </c>
      <c r="K54" s="98" t="s">
        <v>232</v>
      </c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100"/>
    </row>
    <row r="55" spans="1:11" ht="12.75">
      <c r="A55" s="9" t="s">
        <v>53</v>
      </c>
      <c r="B55" s="46">
        <f>SUM(B54,B45)</f>
        <v>214224.72055021778</v>
      </c>
      <c r="C55" s="37">
        <f>SUM(C54,C45)</f>
        <v>60499.56450283548</v>
      </c>
      <c r="D55" s="37">
        <f>SUM(D54,D45)</f>
        <v>274724.2850530533</v>
      </c>
      <c r="E55" s="46">
        <f>SUM(E54,E45)</f>
        <v>231225.87313912864</v>
      </c>
      <c r="F55" s="37">
        <f>SUM(F54,F45)</f>
        <v>52786.47858224877</v>
      </c>
      <c r="G55" s="47">
        <f>SUM(E55:F55)</f>
        <v>284012.3517213774</v>
      </c>
      <c r="H55" s="113">
        <f t="shared" si="13"/>
        <v>0.07936130127860529</v>
      </c>
      <c r="I55" s="120">
        <f t="shared" si="13"/>
        <v>-0.12748994119164633</v>
      </c>
      <c r="J55" s="121">
        <f t="shared" si="13"/>
        <v>0.0338086844653375</v>
      </c>
      <c r="K55" s="64" t="s">
        <v>226</v>
      </c>
    </row>
    <row r="56" spans="1:11" ht="12.75">
      <c r="A56" s="142" t="s">
        <v>54</v>
      </c>
      <c r="B56" s="59">
        <v>29291.67783704222</v>
      </c>
      <c r="C56" s="25">
        <v>49849.92670841232</v>
      </c>
      <c r="D56" s="60">
        <f aca="true" t="shared" si="14" ref="D56:D94">SUM(B56:C56)</f>
        <v>79141.60454545454</v>
      </c>
      <c r="E56" s="59">
        <v>25173.494868181173</v>
      </c>
      <c r="F56" s="25">
        <v>31450.229060763435</v>
      </c>
      <c r="G56" s="60">
        <f aca="true" t="shared" si="15" ref="G56:G94">SUM(E56:F56)</f>
        <v>56623.72392894461</v>
      </c>
      <c r="H56" s="112">
        <f aca="true" t="shared" si="16" ref="H56:H95">(E56-B56)/B56</f>
        <v>-0.14059225257670965</v>
      </c>
      <c r="I56" s="118">
        <f aca="true" t="shared" si="17" ref="I56:I95">(F56-C56)/C56</f>
        <v>-0.36910179939229243</v>
      </c>
      <c r="J56" s="119">
        <f aca="true" t="shared" si="18" ref="J56:J95">(G56-D56)/D56</f>
        <v>-0.28452646046084284</v>
      </c>
      <c r="K56" s="28" t="s">
        <v>163</v>
      </c>
    </row>
    <row r="57" spans="1:11" ht="12.75">
      <c r="A57" s="2" t="s">
        <v>55</v>
      </c>
      <c r="B57" s="59">
        <v>791.8978328173375</v>
      </c>
      <c r="C57" s="25">
        <v>2557.1021671826625</v>
      </c>
      <c r="D57" s="60">
        <f t="shared" si="14"/>
        <v>3349</v>
      </c>
      <c r="E57" s="59">
        <v>745.0980392156863</v>
      </c>
      <c r="F57" s="25">
        <v>2378.901960784314</v>
      </c>
      <c r="G57" s="60">
        <f t="shared" si="15"/>
        <v>3124</v>
      </c>
      <c r="H57" s="112">
        <f t="shared" si="16"/>
        <v>-0.05909827210304573</v>
      </c>
      <c r="I57" s="118">
        <f t="shared" si="17"/>
        <v>-0.06968834045245999</v>
      </c>
      <c r="J57" s="119">
        <f t="shared" si="18"/>
        <v>-0.06718423409973126</v>
      </c>
      <c r="K57" s="28" t="s">
        <v>2</v>
      </c>
    </row>
    <row r="58" spans="1:11" ht="12.75">
      <c r="A58" s="2" t="s">
        <v>56</v>
      </c>
      <c r="B58" s="59">
        <v>865.4</v>
      </c>
      <c r="C58" s="25">
        <v>344.6</v>
      </c>
      <c r="D58" s="60">
        <f t="shared" si="14"/>
        <v>1210</v>
      </c>
      <c r="E58" s="59">
        <v>808.4</v>
      </c>
      <c r="F58" s="25">
        <v>138.6</v>
      </c>
      <c r="G58" s="60">
        <f t="shared" si="15"/>
        <v>947</v>
      </c>
      <c r="H58" s="112">
        <f t="shared" si="16"/>
        <v>-0.06586549572452045</v>
      </c>
      <c r="I58" s="118">
        <f t="shared" si="17"/>
        <v>-0.5977945443993036</v>
      </c>
      <c r="J58" s="119">
        <f t="shared" si="18"/>
        <v>-0.21735537190082643</v>
      </c>
      <c r="K58" s="28" t="s">
        <v>3</v>
      </c>
    </row>
    <row r="59" spans="1:11" ht="14.25" customHeight="1">
      <c r="A59" s="2" t="s">
        <v>57</v>
      </c>
      <c r="B59" s="59">
        <v>9943.671022969578</v>
      </c>
      <c r="C59" s="25">
        <v>14619.24141357865</v>
      </c>
      <c r="D59" s="60">
        <f t="shared" si="14"/>
        <v>24562.912436548228</v>
      </c>
      <c r="E59" s="59">
        <v>10513.27821333838</v>
      </c>
      <c r="F59" s="25">
        <v>4753.080033744487</v>
      </c>
      <c r="G59" s="60">
        <f t="shared" si="15"/>
        <v>15266.358247082868</v>
      </c>
      <c r="H59" s="112">
        <f t="shared" si="16"/>
        <v>0.05728339051573883</v>
      </c>
      <c r="I59" s="118">
        <f t="shared" si="17"/>
        <v>-0.6748750568323107</v>
      </c>
      <c r="J59" s="119">
        <f t="shared" si="18"/>
        <v>-0.3784793115832881</v>
      </c>
      <c r="K59" s="28" t="s">
        <v>164</v>
      </c>
    </row>
    <row r="60" spans="1:11" ht="15" customHeight="1">
      <c r="A60" s="2" t="s">
        <v>58</v>
      </c>
      <c r="B60" s="59">
        <v>2737.9552248912446</v>
      </c>
      <c r="C60" s="25">
        <v>5565.051678751528</v>
      </c>
      <c r="D60" s="60">
        <f t="shared" si="14"/>
        <v>8303.006903642772</v>
      </c>
      <c r="E60" s="59">
        <v>2591.813444788774</v>
      </c>
      <c r="F60" s="25">
        <v>2193.745015845774</v>
      </c>
      <c r="G60" s="60">
        <f t="shared" si="15"/>
        <v>4785.558460634548</v>
      </c>
      <c r="H60" s="112">
        <f t="shared" si="16"/>
        <v>-0.053376249097819115</v>
      </c>
      <c r="I60" s="118">
        <f t="shared" si="17"/>
        <v>-0.6057997045702328</v>
      </c>
      <c r="J60" s="119">
        <f t="shared" si="18"/>
        <v>-0.42363549540890016</v>
      </c>
      <c r="K60" s="28" t="s">
        <v>165</v>
      </c>
    </row>
    <row r="61" spans="1:11" ht="12.75">
      <c r="A61" s="2" t="s">
        <v>59</v>
      </c>
      <c r="B61" s="59">
        <v>4436.545205284336</v>
      </c>
      <c r="C61" s="25">
        <v>1007.7999857565073</v>
      </c>
      <c r="D61" s="60">
        <f t="shared" si="14"/>
        <v>5444.345191040843</v>
      </c>
      <c r="E61" s="59">
        <v>4536.166101505231</v>
      </c>
      <c r="F61" s="25">
        <v>821.0578774143992</v>
      </c>
      <c r="G61" s="60">
        <f t="shared" si="15"/>
        <v>5357.22397891963</v>
      </c>
      <c r="H61" s="112">
        <f t="shared" si="16"/>
        <v>0.022454610876552775</v>
      </c>
      <c r="I61" s="118">
        <f t="shared" si="17"/>
        <v>-0.18529679597279392</v>
      </c>
      <c r="J61" s="119">
        <f t="shared" si="18"/>
        <v>-0.01600214701018199</v>
      </c>
      <c r="K61" s="28" t="s">
        <v>166</v>
      </c>
    </row>
    <row r="62" spans="1:11" ht="12.75">
      <c r="A62" s="2" t="s">
        <v>60</v>
      </c>
      <c r="B62" s="59">
        <v>2051.1484875082565</v>
      </c>
      <c r="C62" s="25">
        <v>855.1129432773677</v>
      </c>
      <c r="D62" s="60">
        <f t="shared" si="14"/>
        <v>2906.2614307856243</v>
      </c>
      <c r="E62" s="59">
        <v>1855.1276510747223</v>
      </c>
      <c r="F62" s="25">
        <v>542.6980294445066</v>
      </c>
      <c r="G62" s="60">
        <f t="shared" si="15"/>
        <v>2397.8256805192286</v>
      </c>
      <c r="H62" s="112">
        <f t="shared" si="16"/>
        <v>-0.09556638031196908</v>
      </c>
      <c r="I62" s="118">
        <f t="shared" si="17"/>
        <v>-0.3653492983458736</v>
      </c>
      <c r="J62" s="119">
        <f t="shared" si="18"/>
        <v>-0.17494494641142957</v>
      </c>
      <c r="K62" s="28" t="s">
        <v>235</v>
      </c>
    </row>
    <row r="63" spans="1:11" ht="12.75">
      <c r="A63" s="2" t="s">
        <v>61</v>
      </c>
      <c r="B63" s="59">
        <v>5857.224053724053</v>
      </c>
      <c r="C63" s="25">
        <v>1660.7759462759461</v>
      </c>
      <c r="D63" s="60">
        <f t="shared" si="14"/>
        <v>7517.999999999999</v>
      </c>
      <c r="E63" s="59">
        <v>4360.141636141636</v>
      </c>
      <c r="F63" s="25">
        <v>655.8583638583639</v>
      </c>
      <c r="G63" s="60">
        <f t="shared" si="15"/>
        <v>5016</v>
      </c>
      <c r="H63" s="112">
        <f t="shared" si="16"/>
        <v>-0.25559589386555304</v>
      </c>
      <c r="I63" s="118">
        <f t="shared" si="17"/>
        <v>-0.605089196210342</v>
      </c>
      <c r="J63" s="119">
        <f t="shared" si="18"/>
        <v>-0.33280127693535505</v>
      </c>
      <c r="K63" s="28" t="s">
        <v>168</v>
      </c>
    </row>
    <row r="64" spans="1:11" ht="12.75">
      <c r="A64" s="2" t="s">
        <v>62</v>
      </c>
      <c r="B64" s="59">
        <v>7608.0548999165985</v>
      </c>
      <c r="C64" s="25">
        <v>4900.901522101751</v>
      </c>
      <c r="D64" s="60">
        <f t="shared" si="14"/>
        <v>12508.95642201835</v>
      </c>
      <c r="E64" s="59">
        <v>7780.433896302476</v>
      </c>
      <c r="F64" s="25">
        <v>2904.300813177648</v>
      </c>
      <c r="G64" s="60">
        <f t="shared" si="15"/>
        <v>10684.734709480123</v>
      </c>
      <c r="H64" s="112">
        <f t="shared" si="16"/>
        <v>0.022657433293201763</v>
      </c>
      <c r="I64" s="118">
        <f t="shared" si="17"/>
        <v>-0.4073945783076786</v>
      </c>
      <c r="J64" s="119">
        <f t="shared" si="18"/>
        <v>-0.1458332454757952</v>
      </c>
      <c r="K64" s="28" t="s">
        <v>169</v>
      </c>
    </row>
    <row r="65" spans="1:11" ht="12.75">
      <c r="A65" s="2" t="s">
        <v>63</v>
      </c>
      <c r="B65" s="59">
        <v>67181.40791238018</v>
      </c>
      <c r="C65" s="25">
        <v>35796.5299786565</v>
      </c>
      <c r="D65" s="60">
        <f t="shared" si="14"/>
        <v>102977.93789103668</v>
      </c>
      <c r="E65" s="59">
        <v>67507.07345661985</v>
      </c>
      <c r="F65" s="25">
        <v>20165.724529473657</v>
      </c>
      <c r="G65" s="60">
        <f t="shared" si="15"/>
        <v>87672.7979860935</v>
      </c>
      <c r="H65" s="112">
        <f t="shared" si="16"/>
        <v>0.004847554619046017</v>
      </c>
      <c r="I65" s="118">
        <f t="shared" si="17"/>
        <v>-0.4366570016284437</v>
      </c>
      <c r="J65" s="119">
        <f t="shared" si="18"/>
        <v>-0.1486254261678642</v>
      </c>
      <c r="K65" s="28" t="s">
        <v>170</v>
      </c>
    </row>
    <row r="66" spans="1:11" ht="12.75">
      <c r="A66" s="2" t="s">
        <v>64</v>
      </c>
      <c r="B66" s="59">
        <v>16372.691620281192</v>
      </c>
      <c r="C66" s="25">
        <v>1132.8006979521774</v>
      </c>
      <c r="D66" s="60">
        <f t="shared" si="14"/>
        <v>17505.49231823337</v>
      </c>
      <c r="E66" s="59">
        <v>15066.130316485685</v>
      </c>
      <c r="F66" s="25">
        <v>811.2273715553009</v>
      </c>
      <c r="G66" s="60">
        <f t="shared" si="15"/>
        <v>15877.357688040986</v>
      </c>
      <c r="H66" s="112">
        <f t="shared" si="16"/>
        <v>-0.07980125284819033</v>
      </c>
      <c r="I66" s="118">
        <f t="shared" si="17"/>
        <v>-0.2838745835681433</v>
      </c>
      <c r="J66" s="119">
        <f t="shared" si="18"/>
        <v>-0.09300707461375146</v>
      </c>
      <c r="K66" s="28" t="s">
        <v>171</v>
      </c>
    </row>
    <row r="67" spans="1:11" ht="12.75">
      <c r="A67" s="2" t="s">
        <v>65</v>
      </c>
      <c r="B67" s="59">
        <v>8729.743166941156</v>
      </c>
      <c r="C67" s="25">
        <v>760.5417680776704</v>
      </c>
      <c r="D67" s="60">
        <f t="shared" si="14"/>
        <v>9490.284935018826</v>
      </c>
      <c r="E67" s="59">
        <v>11839.977683570929</v>
      </c>
      <c r="F67" s="25">
        <v>1204.0372712062308</v>
      </c>
      <c r="G67" s="60">
        <f t="shared" si="15"/>
        <v>13044.01495477716</v>
      </c>
      <c r="H67" s="112">
        <f t="shared" si="16"/>
        <v>0.3562801856998478</v>
      </c>
      <c r="I67" s="118">
        <f t="shared" si="17"/>
        <v>0.5831310280953147</v>
      </c>
      <c r="J67" s="119">
        <f t="shared" si="18"/>
        <v>0.37445978114368217</v>
      </c>
      <c r="K67" s="28" t="s">
        <v>172</v>
      </c>
    </row>
    <row r="68" spans="1:11" ht="12.75">
      <c r="A68" s="2" t="s">
        <v>66</v>
      </c>
      <c r="B68" s="59">
        <v>4807.838095238096</v>
      </c>
      <c r="C68" s="25">
        <v>2919.1619047619047</v>
      </c>
      <c r="D68" s="60">
        <f t="shared" si="14"/>
        <v>7727</v>
      </c>
      <c r="E68" s="59">
        <v>3189.4079710144924</v>
      </c>
      <c r="F68" s="25">
        <v>3007.5920289855067</v>
      </c>
      <c r="G68" s="60">
        <f t="shared" si="15"/>
        <v>6196.999999999999</v>
      </c>
      <c r="H68" s="112">
        <f t="shared" si="16"/>
        <v>-0.3366232581389484</v>
      </c>
      <c r="I68" s="118">
        <f t="shared" si="17"/>
        <v>0.03029298377707303</v>
      </c>
      <c r="J68" s="119">
        <f t="shared" si="18"/>
        <v>-0.19800698848194653</v>
      </c>
      <c r="K68" s="28" t="s">
        <v>173</v>
      </c>
    </row>
    <row r="69" spans="1:11" ht="12.75">
      <c r="A69" s="2" t="s">
        <v>67</v>
      </c>
      <c r="B69" s="59">
        <v>7815.347150787655</v>
      </c>
      <c r="C69" s="25">
        <v>1511.7755150600105</v>
      </c>
      <c r="D69" s="60">
        <f t="shared" si="14"/>
        <v>9327.122665847666</v>
      </c>
      <c r="E69" s="59">
        <v>12182.202381871413</v>
      </c>
      <c r="F69" s="25">
        <v>2110.498600929567</v>
      </c>
      <c r="G69" s="60">
        <f t="shared" si="15"/>
        <v>14292.70098280098</v>
      </c>
      <c r="H69" s="112">
        <f t="shared" si="16"/>
        <v>0.5587538399549729</v>
      </c>
      <c r="I69" s="118">
        <f t="shared" si="17"/>
        <v>0.39603967646333393</v>
      </c>
      <c r="J69" s="119">
        <f t="shared" si="18"/>
        <v>0.532380509493603</v>
      </c>
      <c r="K69" s="28" t="s">
        <v>174</v>
      </c>
    </row>
    <row r="70" spans="1:11" ht="12.75">
      <c r="A70" s="2" t="s">
        <v>68</v>
      </c>
      <c r="B70" s="59">
        <v>4816.139094411399</v>
      </c>
      <c r="C70" s="25">
        <v>570.2415977561776</v>
      </c>
      <c r="D70" s="60">
        <f t="shared" si="14"/>
        <v>5386.380692167577</v>
      </c>
      <c r="E70" s="59">
        <v>3949.5777446597112</v>
      </c>
      <c r="F70" s="25">
        <v>260.5355191256831</v>
      </c>
      <c r="G70" s="60">
        <f t="shared" si="15"/>
        <v>4210.113263785394</v>
      </c>
      <c r="H70" s="112">
        <f t="shared" si="16"/>
        <v>-0.1799286384309866</v>
      </c>
      <c r="I70" s="118">
        <f t="shared" si="17"/>
        <v>-0.5431137957124584</v>
      </c>
      <c r="J70" s="119">
        <f t="shared" si="18"/>
        <v>-0.21837807158573325</v>
      </c>
      <c r="K70" s="28" t="s">
        <v>175</v>
      </c>
    </row>
    <row r="71" spans="1:11" ht="12.75">
      <c r="A71" s="2" t="s">
        <v>69</v>
      </c>
      <c r="B71" s="59">
        <v>209.78571428571428</v>
      </c>
      <c r="C71" s="25">
        <v>0</v>
      </c>
      <c r="D71" s="60">
        <f t="shared" si="14"/>
        <v>209.78571428571428</v>
      </c>
      <c r="E71" s="59">
        <v>261.21428571428567</v>
      </c>
      <c r="F71" s="25">
        <v>0</v>
      </c>
      <c r="G71" s="60">
        <f t="shared" si="15"/>
        <v>261.21428571428567</v>
      </c>
      <c r="H71" s="112">
        <f t="shared" si="16"/>
        <v>0.24514811031664946</v>
      </c>
      <c r="I71" s="118">
        <v>0</v>
      </c>
      <c r="J71" s="119">
        <f t="shared" si="18"/>
        <v>0.24514811031664946</v>
      </c>
      <c r="K71" s="28" t="s">
        <v>176</v>
      </c>
    </row>
    <row r="72" spans="1:11" ht="12.75">
      <c r="A72" s="2" t="s">
        <v>70</v>
      </c>
      <c r="B72" s="59">
        <v>57747.30326336072</v>
      </c>
      <c r="C72" s="25">
        <v>8008.328857419714</v>
      </c>
      <c r="D72" s="60">
        <f t="shared" si="14"/>
        <v>65755.63212078044</v>
      </c>
      <c r="E72" s="59">
        <v>36483.82934096057</v>
      </c>
      <c r="F72" s="25">
        <v>4377.078186194681</v>
      </c>
      <c r="G72" s="60">
        <f t="shared" si="15"/>
        <v>40860.90752715525</v>
      </c>
      <c r="H72" s="112">
        <f t="shared" si="16"/>
        <v>-0.3682158771194311</v>
      </c>
      <c r="I72" s="118">
        <f t="shared" si="17"/>
        <v>-0.4534342602402848</v>
      </c>
      <c r="J72" s="119">
        <f t="shared" si="18"/>
        <v>-0.37859455974658374</v>
      </c>
      <c r="K72" s="28" t="s">
        <v>177</v>
      </c>
    </row>
    <row r="73" spans="1:11" ht="12.75">
      <c r="A73" s="2" t="s">
        <v>71</v>
      </c>
      <c r="B73" s="59">
        <v>42657.03208452526</v>
      </c>
      <c r="C73" s="25">
        <v>1533.0906705797695</v>
      </c>
      <c r="D73" s="60">
        <f t="shared" si="14"/>
        <v>44190.122755105025</v>
      </c>
      <c r="E73" s="59">
        <v>22943.97520443893</v>
      </c>
      <c r="F73" s="25">
        <v>930.9649707580907</v>
      </c>
      <c r="G73" s="60">
        <f t="shared" si="15"/>
        <v>23874.94017519702</v>
      </c>
      <c r="H73" s="112">
        <f t="shared" si="16"/>
        <v>-0.46212912424438585</v>
      </c>
      <c r="I73" s="118">
        <f t="shared" si="17"/>
        <v>-0.39275283019886403</v>
      </c>
      <c r="J73" s="119">
        <f t="shared" si="18"/>
        <v>-0.459722248170517</v>
      </c>
      <c r="K73" s="28" t="s">
        <v>178</v>
      </c>
    </row>
    <row r="74" spans="1:11" ht="12.75">
      <c r="A74" s="2" t="s">
        <v>72</v>
      </c>
      <c r="B74" s="59">
        <v>800.8381871132144</v>
      </c>
      <c r="C74" s="25">
        <v>1412.3528697973545</v>
      </c>
      <c r="D74" s="60">
        <f t="shared" si="14"/>
        <v>2213.191056910569</v>
      </c>
      <c r="E74" s="59">
        <v>612.2397940610537</v>
      </c>
      <c r="F74" s="25">
        <v>614.6568377624075</v>
      </c>
      <c r="G74" s="60">
        <f t="shared" si="15"/>
        <v>1226.8966318234611</v>
      </c>
      <c r="H74" s="112">
        <f t="shared" si="16"/>
        <v>-0.23550124867546884</v>
      </c>
      <c r="I74" s="118">
        <f t="shared" si="17"/>
        <v>-0.5647993848374459</v>
      </c>
      <c r="J74" s="119">
        <f t="shared" si="18"/>
        <v>-0.445643597739769</v>
      </c>
      <c r="K74" s="28" t="s">
        <v>179</v>
      </c>
    </row>
    <row r="75" spans="1:11" ht="12.75">
      <c r="A75" s="2" t="s">
        <v>73</v>
      </c>
      <c r="B75" s="59">
        <v>303.49999999999994</v>
      </c>
      <c r="C75" s="25">
        <v>2252.5</v>
      </c>
      <c r="D75" s="60">
        <f t="shared" si="14"/>
        <v>2556</v>
      </c>
      <c r="E75" s="59">
        <v>200.66666666666666</v>
      </c>
      <c r="F75" s="25">
        <v>351.33333333333337</v>
      </c>
      <c r="G75" s="60">
        <f t="shared" si="15"/>
        <v>552</v>
      </c>
      <c r="H75" s="112">
        <f t="shared" si="16"/>
        <v>-0.3388248215266336</v>
      </c>
      <c r="I75" s="118">
        <f t="shared" si="17"/>
        <v>-0.8440251572327043</v>
      </c>
      <c r="J75" s="119">
        <f t="shared" si="18"/>
        <v>-0.784037558685446</v>
      </c>
      <c r="K75" s="28" t="s">
        <v>4</v>
      </c>
    </row>
    <row r="76" spans="1:11" ht="12.75">
      <c r="A76" s="2" t="s">
        <v>74</v>
      </c>
      <c r="B76" s="59">
        <v>5222.417628596341</v>
      </c>
      <c r="C76" s="25">
        <v>235.89102005231038</v>
      </c>
      <c r="D76" s="60">
        <f t="shared" si="14"/>
        <v>5458.308648648652</v>
      </c>
      <c r="E76" s="59">
        <v>3351.0084829991297</v>
      </c>
      <c r="F76" s="25">
        <v>153.62881429816915</v>
      </c>
      <c r="G76" s="60">
        <f t="shared" si="15"/>
        <v>3504.637297297299</v>
      </c>
      <c r="H76" s="112">
        <f t="shared" si="16"/>
        <v>-0.3583415342637392</v>
      </c>
      <c r="I76" s="118">
        <f t="shared" si="17"/>
        <v>-0.3487297046572568</v>
      </c>
      <c r="J76" s="119">
        <f t="shared" si="18"/>
        <v>-0.3579261410647849</v>
      </c>
      <c r="K76" s="28" t="s">
        <v>180</v>
      </c>
    </row>
    <row r="77" spans="1:11" ht="12.75">
      <c r="A77" s="2" t="s">
        <v>75</v>
      </c>
      <c r="B77" s="59">
        <v>5202.623188405797</v>
      </c>
      <c r="C77" s="25">
        <v>362.47681159420296</v>
      </c>
      <c r="D77" s="60">
        <f t="shared" si="14"/>
        <v>5565.1</v>
      </c>
      <c r="E77" s="59">
        <v>2572.764855072463</v>
      </c>
      <c r="F77" s="25">
        <v>144.71014492753622</v>
      </c>
      <c r="G77" s="60">
        <f t="shared" si="15"/>
        <v>2717.474999999999</v>
      </c>
      <c r="H77" s="112">
        <f t="shared" si="16"/>
        <v>-0.5054869895621218</v>
      </c>
      <c r="I77" s="118">
        <f t="shared" si="17"/>
        <v>-0.6007740625087463</v>
      </c>
      <c r="J77" s="119">
        <f t="shared" si="18"/>
        <v>-0.5116934107203825</v>
      </c>
      <c r="K77" s="28" t="s">
        <v>181</v>
      </c>
    </row>
    <row r="78" spans="1:11" ht="12.75">
      <c r="A78" s="2" t="s">
        <v>76</v>
      </c>
      <c r="B78" s="59">
        <v>1086.5795454545455</v>
      </c>
      <c r="C78" s="25">
        <v>2591.0750000000003</v>
      </c>
      <c r="D78" s="60">
        <f t="shared" si="14"/>
        <v>3677.6545454545458</v>
      </c>
      <c r="E78" s="59">
        <v>1672.245625</v>
      </c>
      <c r="F78" s="25">
        <v>956.9343749999999</v>
      </c>
      <c r="G78" s="60">
        <f t="shared" si="15"/>
        <v>2629.18</v>
      </c>
      <c r="H78" s="112">
        <f t="shared" si="16"/>
        <v>0.538999728087514</v>
      </c>
      <c r="I78" s="118">
        <f t="shared" si="17"/>
        <v>-0.6306805572976468</v>
      </c>
      <c r="J78" s="119">
        <f t="shared" si="18"/>
        <v>-0.2850932659649679</v>
      </c>
      <c r="K78" s="28" t="s">
        <v>182</v>
      </c>
    </row>
    <row r="79" spans="1:11" ht="12.75">
      <c r="A79" s="2" t="s">
        <v>77</v>
      </c>
      <c r="B79" s="59">
        <v>86.19841269841271</v>
      </c>
      <c r="C79" s="25">
        <v>9.8015873015873</v>
      </c>
      <c r="D79" s="60">
        <f t="shared" si="14"/>
        <v>96.00000000000001</v>
      </c>
      <c r="E79" s="59">
        <v>28.007936507936506</v>
      </c>
      <c r="F79" s="25">
        <v>2.9920634920634916</v>
      </c>
      <c r="G79" s="60">
        <f t="shared" si="15"/>
        <v>30.999999999999996</v>
      </c>
      <c r="H79" s="112">
        <f t="shared" si="16"/>
        <v>-0.6750759598563669</v>
      </c>
      <c r="I79" s="118">
        <f t="shared" si="17"/>
        <v>-0.6947368421052631</v>
      </c>
      <c r="J79" s="119">
        <f t="shared" si="18"/>
        <v>-0.6770833333333334</v>
      </c>
      <c r="K79" s="28" t="s">
        <v>183</v>
      </c>
    </row>
    <row r="80" spans="1:11" ht="12.75">
      <c r="A80" s="2" t="s">
        <v>78</v>
      </c>
      <c r="B80" s="59">
        <v>1687.6950629606883</v>
      </c>
      <c r="C80" s="25">
        <v>61.279261363636365</v>
      </c>
      <c r="D80" s="60">
        <f t="shared" si="14"/>
        <v>1748.9743243243247</v>
      </c>
      <c r="E80" s="59">
        <v>982.6749395986898</v>
      </c>
      <c r="F80" s="25">
        <v>23.143371212121206</v>
      </c>
      <c r="G80" s="60">
        <f t="shared" si="15"/>
        <v>1005.818310810811</v>
      </c>
      <c r="H80" s="112">
        <f t="shared" si="16"/>
        <v>-0.4177414148058219</v>
      </c>
      <c r="I80" s="118">
        <f t="shared" si="17"/>
        <v>-0.6223294684512193</v>
      </c>
      <c r="J80" s="119">
        <f t="shared" si="18"/>
        <v>-0.4249096188422404</v>
      </c>
      <c r="K80" s="28" t="s">
        <v>184</v>
      </c>
    </row>
    <row r="81" spans="1:11" ht="12.75">
      <c r="A81" s="2" t="s">
        <v>79</v>
      </c>
      <c r="B81" s="59">
        <v>1420.1715686274508</v>
      </c>
      <c r="C81" s="25">
        <v>179.078431372549</v>
      </c>
      <c r="D81" s="60">
        <f t="shared" si="14"/>
        <v>1599.2499999999998</v>
      </c>
      <c r="E81" s="59">
        <v>1155.0980392156862</v>
      </c>
      <c r="F81" s="25">
        <v>91.73529411764706</v>
      </c>
      <c r="G81" s="60">
        <f t="shared" si="15"/>
        <v>1246.8333333333333</v>
      </c>
      <c r="H81" s="112">
        <f t="shared" si="16"/>
        <v>-0.18664894810417132</v>
      </c>
      <c r="I81" s="118">
        <f t="shared" si="17"/>
        <v>-0.48773677871455157</v>
      </c>
      <c r="J81" s="119">
        <f t="shared" si="18"/>
        <v>-0.22036371215674008</v>
      </c>
      <c r="K81" s="28" t="s">
        <v>185</v>
      </c>
    </row>
    <row r="82" spans="1:11" ht="12.75" hidden="1">
      <c r="A82" s="139" t="s">
        <v>80</v>
      </c>
      <c r="B82" s="59"/>
      <c r="C82" s="25"/>
      <c r="D82" s="60">
        <f t="shared" si="14"/>
        <v>0</v>
      </c>
      <c r="E82" s="59"/>
      <c r="F82" s="25"/>
      <c r="G82" s="60">
        <f t="shared" si="15"/>
        <v>0</v>
      </c>
      <c r="H82" s="112" t="e">
        <f t="shared" si="16"/>
        <v>#DIV/0!</v>
      </c>
      <c r="I82" s="118" t="e">
        <f t="shared" si="17"/>
        <v>#DIV/0!</v>
      </c>
      <c r="J82" s="119" t="e">
        <f t="shared" si="18"/>
        <v>#DIV/0!</v>
      </c>
      <c r="K82" s="28" t="s">
        <v>186</v>
      </c>
    </row>
    <row r="83" spans="1:11" ht="12.75">
      <c r="A83" s="2" t="s">
        <v>236</v>
      </c>
      <c r="B83" s="59">
        <v>305.8714285714286</v>
      </c>
      <c r="C83" s="25">
        <v>0</v>
      </c>
      <c r="D83" s="60">
        <f t="shared" si="14"/>
        <v>305.8714285714286</v>
      </c>
      <c r="E83" s="59">
        <v>264.37142857142857</v>
      </c>
      <c r="F83" s="25">
        <v>0</v>
      </c>
      <c r="G83" s="60">
        <f t="shared" si="15"/>
        <v>264.37142857142857</v>
      </c>
      <c r="H83" s="112">
        <f t="shared" si="16"/>
        <v>-0.13567792256316863</v>
      </c>
      <c r="I83" s="118">
        <v>0</v>
      </c>
      <c r="J83" s="119">
        <f t="shared" si="18"/>
        <v>-0.13567792256316863</v>
      </c>
      <c r="K83" s="28" t="s">
        <v>237</v>
      </c>
    </row>
    <row r="84" spans="1:11" ht="12.75">
      <c r="A84" s="2" t="s">
        <v>81</v>
      </c>
      <c r="B84" s="59">
        <v>61079.99722427623</v>
      </c>
      <c r="C84" s="25">
        <v>8380.163015659438</v>
      </c>
      <c r="D84" s="60">
        <f t="shared" si="14"/>
        <v>69460.16023993566</v>
      </c>
      <c r="E84" s="59">
        <v>52244.734782272135</v>
      </c>
      <c r="F84" s="25">
        <v>6829.063752999601</v>
      </c>
      <c r="G84" s="60">
        <f t="shared" si="15"/>
        <v>59073.79853527174</v>
      </c>
      <c r="H84" s="112">
        <f t="shared" si="16"/>
        <v>-0.14465066868884077</v>
      </c>
      <c r="I84" s="118">
        <f t="shared" si="17"/>
        <v>-0.18509177682598824</v>
      </c>
      <c r="J84" s="119">
        <f t="shared" si="18"/>
        <v>-0.14952976884571534</v>
      </c>
      <c r="K84" s="28" t="s">
        <v>187</v>
      </c>
    </row>
    <row r="85" spans="1:11" ht="12.75">
      <c r="A85" s="2" t="s">
        <v>82</v>
      </c>
      <c r="B85" s="59">
        <v>74892.8771772924</v>
      </c>
      <c r="C85" s="25">
        <v>27996.638622636456</v>
      </c>
      <c r="D85" s="60">
        <f t="shared" si="14"/>
        <v>102889.51579992885</v>
      </c>
      <c r="E85" s="59">
        <v>51955.51530122173</v>
      </c>
      <c r="F85" s="25">
        <v>11120.659219054764</v>
      </c>
      <c r="G85" s="60">
        <f t="shared" si="15"/>
        <v>63076.17452027649</v>
      </c>
      <c r="H85" s="112">
        <f t="shared" si="16"/>
        <v>-0.3062689369213512</v>
      </c>
      <c r="I85" s="118">
        <f t="shared" si="17"/>
        <v>-0.6027859140895848</v>
      </c>
      <c r="J85" s="119">
        <f t="shared" si="18"/>
        <v>-0.38695236312580544</v>
      </c>
      <c r="K85" s="28" t="s">
        <v>188</v>
      </c>
    </row>
    <row r="86" spans="1:11" ht="12.75">
      <c r="A86" s="2" t="s">
        <v>83</v>
      </c>
      <c r="B86" s="59">
        <v>23604.365342958023</v>
      </c>
      <c r="C86" s="25">
        <v>2237.5076178194868</v>
      </c>
      <c r="D86" s="60">
        <f t="shared" si="14"/>
        <v>25841.87296077751</v>
      </c>
      <c r="E86" s="59">
        <v>19560.90922118556</v>
      </c>
      <c r="F86" s="25">
        <v>1552.899757178433</v>
      </c>
      <c r="G86" s="60">
        <f t="shared" si="15"/>
        <v>21113.808978363995</v>
      </c>
      <c r="H86" s="112">
        <f t="shared" si="16"/>
        <v>-0.17130120056283407</v>
      </c>
      <c r="I86" s="118">
        <f t="shared" si="17"/>
        <v>-0.30596895187700995</v>
      </c>
      <c r="J86" s="119">
        <f t="shared" si="18"/>
        <v>-0.18296135073451192</v>
      </c>
      <c r="K86" s="28" t="s">
        <v>189</v>
      </c>
    </row>
    <row r="87" spans="1:11" ht="12.75">
      <c r="A87" s="2" t="s">
        <v>84</v>
      </c>
      <c r="B87" s="59">
        <v>16983.00456574696</v>
      </c>
      <c r="C87" s="25">
        <v>4392.483792024658</v>
      </c>
      <c r="D87" s="60">
        <f t="shared" si="14"/>
        <v>21375.488357771617</v>
      </c>
      <c r="E87" s="59">
        <v>15941.715021152293</v>
      </c>
      <c r="F87" s="25">
        <v>2636.699144614849</v>
      </c>
      <c r="G87" s="60">
        <f t="shared" si="15"/>
        <v>18578.414165767143</v>
      </c>
      <c r="H87" s="112">
        <f t="shared" si="16"/>
        <v>-0.06131362330873095</v>
      </c>
      <c r="I87" s="118">
        <f t="shared" si="17"/>
        <v>-0.39972478682738705</v>
      </c>
      <c r="J87" s="119">
        <f t="shared" si="18"/>
        <v>-0.130854282493505</v>
      </c>
      <c r="K87" s="28" t="s">
        <v>167</v>
      </c>
    </row>
    <row r="88" spans="1:11" ht="12.75">
      <c r="A88" s="2" t="s">
        <v>85</v>
      </c>
      <c r="B88" s="59">
        <v>9653.240151029651</v>
      </c>
      <c r="C88" s="25">
        <v>1207.525692399985</v>
      </c>
      <c r="D88" s="60">
        <f t="shared" si="14"/>
        <v>10860.765843429635</v>
      </c>
      <c r="E88" s="59">
        <v>7466.441584994313</v>
      </c>
      <c r="F88" s="25">
        <v>1016.121089749395</v>
      </c>
      <c r="G88" s="60">
        <f t="shared" si="15"/>
        <v>8482.562674743709</v>
      </c>
      <c r="H88" s="112">
        <f t="shared" si="16"/>
        <v>-0.2265351873383245</v>
      </c>
      <c r="I88" s="118">
        <f t="shared" si="17"/>
        <v>-0.15850975582156684</v>
      </c>
      <c r="J88" s="119">
        <f t="shared" si="18"/>
        <v>-0.21897195860498658</v>
      </c>
      <c r="K88" s="28" t="s">
        <v>190</v>
      </c>
    </row>
    <row r="89" spans="1:11" ht="12.75">
      <c r="A89" s="2" t="s">
        <v>86</v>
      </c>
      <c r="B89" s="59">
        <v>9581.212493099216</v>
      </c>
      <c r="C89" s="25">
        <v>299.5666727790889</v>
      </c>
      <c r="D89" s="60">
        <f t="shared" si="14"/>
        <v>9880.779165878304</v>
      </c>
      <c r="E89" s="59">
        <v>8873.691269225435</v>
      </c>
      <c r="F89" s="25">
        <v>229.60282854831792</v>
      </c>
      <c r="G89" s="60">
        <f t="shared" si="15"/>
        <v>9103.294097773753</v>
      </c>
      <c r="H89" s="112">
        <f t="shared" si="16"/>
        <v>-0.07384464381552609</v>
      </c>
      <c r="I89" s="118">
        <f t="shared" si="17"/>
        <v>-0.23355015957454253</v>
      </c>
      <c r="J89" s="119">
        <f t="shared" si="18"/>
        <v>-0.07868661520029438</v>
      </c>
      <c r="K89" s="28" t="s">
        <v>191</v>
      </c>
    </row>
    <row r="90" spans="1:11" ht="12.75">
      <c r="A90" s="2" t="s">
        <v>87</v>
      </c>
      <c r="B90" s="59">
        <v>490.2857142857143</v>
      </c>
      <c r="C90" s="25">
        <v>61.714285714285715</v>
      </c>
      <c r="D90" s="60">
        <f t="shared" si="14"/>
        <v>552</v>
      </c>
      <c r="E90" s="59">
        <v>326.35714285714283</v>
      </c>
      <c r="F90" s="25">
        <v>37.642857142857146</v>
      </c>
      <c r="G90" s="60">
        <f t="shared" si="15"/>
        <v>364</v>
      </c>
      <c r="H90" s="112">
        <f t="shared" si="16"/>
        <v>-0.3343531468531469</v>
      </c>
      <c r="I90" s="118">
        <f t="shared" si="17"/>
        <v>-0.3900462962962963</v>
      </c>
      <c r="J90" s="119">
        <f t="shared" si="18"/>
        <v>-0.34057971014492755</v>
      </c>
      <c r="K90" s="28" t="s">
        <v>192</v>
      </c>
    </row>
    <row r="91" spans="1:11" ht="12.75">
      <c r="A91" s="2" t="s">
        <v>88</v>
      </c>
      <c r="B91" s="59">
        <v>1768.4777777777779</v>
      </c>
      <c r="C91" s="25">
        <v>218.52222222222224</v>
      </c>
      <c r="D91" s="60">
        <f t="shared" si="14"/>
        <v>1987</v>
      </c>
      <c r="E91" s="59">
        <v>1567.0222222222221</v>
      </c>
      <c r="F91" s="25">
        <v>193.97777777777776</v>
      </c>
      <c r="G91" s="60">
        <f t="shared" si="15"/>
        <v>1761</v>
      </c>
      <c r="H91" s="112">
        <f t="shared" si="16"/>
        <v>-0.11391466609702014</v>
      </c>
      <c r="I91" s="118">
        <f t="shared" si="17"/>
        <v>-0.11232013016728545</v>
      </c>
      <c r="J91" s="119">
        <f t="shared" si="18"/>
        <v>-0.11373930548565676</v>
      </c>
      <c r="K91" s="28" t="s">
        <v>5</v>
      </c>
    </row>
    <row r="92" spans="1:11" ht="12.75">
      <c r="A92" s="2" t="s">
        <v>90</v>
      </c>
      <c r="B92" s="59">
        <v>35808.67694097183</v>
      </c>
      <c r="C92" s="25">
        <v>134970.296212488</v>
      </c>
      <c r="D92" s="60">
        <f t="shared" si="14"/>
        <v>170778.97315345984</v>
      </c>
      <c r="E92" s="59">
        <v>31650.27872287463</v>
      </c>
      <c r="F92" s="25">
        <v>124342.3472940836</v>
      </c>
      <c r="G92" s="60">
        <f t="shared" si="15"/>
        <v>155992.62601695824</v>
      </c>
      <c r="H92" s="112">
        <f t="shared" si="16"/>
        <v>-0.11612822850037263</v>
      </c>
      <c r="I92" s="118">
        <f t="shared" si="17"/>
        <v>-0.07874287318501899</v>
      </c>
      <c r="J92" s="119">
        <f t="shared" si="18"/>
        <v>-0.08658177797576272</v>
      </c>
      <c r="K92" s="28" t="s">
        <v>194</v>
      </c>
    </row>
    <row r="93" spans="1:48" s="105" customFormat="1" ht="14.25" customHeight="1">
      <c r="A93" s="9" t="s">
        <v>89</v>
      </c>
      <c r="B93" s="36">
        <v>197276.49594930385</v>
      </c>
      <c r="C93" s="4">
        <v>46698.97245436723</v>
      </c>
      <c r="D93" s="137">
        <f t="shared" si="14"/>
        <v>243975.46840367108</v>
      </c>
      <c r="E93" s="36">
        <v>172465.171153094</v>
      </c>
      <c r="F93" s="4">
        <v>39424.21459450884</v>
      </c>
      <c r="G93" s="137">
        <f t="shared" si="15"/>
        <v>211889.38574760285</v>
      </c>
      <c r="H93" s="113">
        <f t="shared" si="16"/>
        <v>-0.12576928983261065</v>
      </c>
      <c r="I93" s="120">
        <f t="shared" si="17"/>
        <v>-0.15577982721069616</v>
      </c>
      <c r="J93" s="121">
        <f t="shared" si="18"/>
        <v>-0.13151356103958783</v>
      </c>
      <c r="K93" s="64" t="s">
        <v>193</v>
      </c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4"/>
    </row>
    <row r="94" spans="1:11" ht="15" customHeight="1" thickBot="1">
      <c r="A94" s="2" t="s">
        <v>91</v>
      </c>
      <c r="B94" s="5">
        <f>SUM('[2]over night one day'!$AZ$150:$AZ$167)</f>
        <v>23816.797127797454</v>
      </c>
      <c r="C94" s="6">
        <f>SUM('[2]over night one day'!$BA$150:$BA$167)</f>
        <v>4861.872965717595</v>
      </c>
      <c r="D94" s="125">
        <f t="shared" si="14"/>
        <v>28678.67009351505</v>
      </c>
      <c r="E94" s="5">
        <v>22210.184233103922</v>
      </c>
      <c r="F94" s="5">
        <v>2069.6325383509197</v>
      </c>
      <c r="G94" s="125">
        <f t="shared" si="15"/>
        <v>24279.816771454844</v>
      </c>
      <c r="H94" s="112">
        <f t="shared" si="16"/>
        <v>-0.06745713481425236</v>
      </c>
      <c r="I94" s="118">
        <f t="shared" si="17"/>
        <v>-0.5743137360962599</v>
      </c>
      <c r="J94" s="119">
        <f t="shared" si="18"/>
        <v>-0.15338414604709638</v>
      </c>
      <c r="K94" s="126" t="s">
        <v>195</v>
      </c>
    </row>
    <row r="95" spans="1:11" ht="13.5" customHeight="1" thickBot="1">
      <c r="A95" s="7" t="s">
        <v>92</v>
      </c>
      <c r="B95" s="80">
        <f>SUM(B56:B94)</f>
        <v>744992.1881533321</v>
      </c>
      <c r="C95" s="80">
        <f>SUM(C56:C94)</f>
        <v>372022.70189091074</v>
      </c>
      <c r="D95" s="81">
        <f>SUM(B95:C95)</f>
        <v>1117014.8900442428</v>
      </c>
      <c r="E95" s="80">
        <f>SUM(E56:E94)</f>
        <v>626888.4406577804</v>
      </c>
      <c r="F95" s="80">
        <f>SUM(F56:F94)</f>
        <v>270498.1247214143</v>
      </c>
      <c r="G95" s="81">
        <f>SUM(E95:F95)</f>
        <v>897386.5653791947</v>
      </c>
      <c r="H95" s="127">
        <f t="shared" si="16"/>
        <v>-0.15853018242822695</v>
      </c>
      <c r="I95" s="128">
        <f t="shared" si="17"/>
        <v>-0.27289887593813233</v>
      </c>
      <c r="J95" s="129">
        <f t="shared" si="18"/>
        <v>-0.19662076720960192</v>
      </c>
      <c r="K95" s="8" t="s">
        <v>196</v>
      </c>
    </row>
    <row r="96" spans="1:11" ht="13.5" thickBot="1">
      <c r="A96" s="15" t="s">
        <v>218</v>
      </c>
      <c r="B96" s="45"/>
      <c r="C96" s="45"/>
      <c r="D96" s="44"/>
      <c r="E96" s="45"/>
      <c r="F96" s="45"/>
      <c r="G96" s="44"/>
      <c r="H96" s="81"/>
      <c r="I96" s="114"/>
      <c r="J96" s="114"/>
      <c r="K96" s="17" t="s">
        <v>219</v>
      </c>
    </row>
    <row r="97" spans="1:11" ht="16.5" customHeight="1">
      <c r="A97" s="40" t="s">
        <v>93</v>
      </c>
      <c r="B97" s="76">
        <v>571823.6712422457</v>
      </c>
      <c r="C97" s="77">
        <v>1880171.3601117511</v>
      </c>
      <c r="D97" s="140">
        <f aca="true" t="shared" si="19" ref="D97:D116">SUM(B97:C97)</f>
        <v>2451995.031353997</v>
      </c>
      <c r="E97" s="76">
        <v>455595.4366153746</v>
      </c>
      <c r="F97" s="77">
        <v>1448153.4378752466</v>
      </c>
      <c r="G97" s="140">
        <f aca="true" t="shared" si="20" ref="G97:G116">SUM(E97:F97)</f>
        <v>1903748.8744906213</v>
      </c>
      <c r="H97" s="112">
        <f aca="true" t="shared" si="21" ref="H97:H117">(E97-B97)/B97</f>
        <v>-0.2032588723974537</v>
      </c>
      <c r="I97" s="116">
        <f aca="true" t="shared" si="22" ref="I97:I118">(F97-C97)/C97</f>
        <v>-0.229775823311566</v>
      </c>
      <c r="J97" s="117">
        <f aca="true" t="shared" si="23" ref="J97:J118">(G97-D97)/D97</f>
        <v>-0.22359187104903433</v>
      </c>
      <c r="K97" s="141" t="s">
        <v>197</v>
      </c>
    </row>
    <row r="98" spans="1:11" ht="12.75">
      <c r="A98" s="2" t="s">
        <v>94</v>
      </c>
      <c r="B98" s="59">
        <v>235120.84514204797</v>
      </c>
      <c r="C98" s="25">
        <v>6361.6475406737</v>
      </c>
      <c r="D98" s="60">
        <f t="shared" si="19"/>
        <v>241482.49268272167</v>
      </c>
      <c r="E98" s="59">
        <v>286030.61659558874</v>
      </c>
      <c r="F98" s="25">
        <v>6097.977031751499</v>
      </c>
      <c r="G98" s="60">
        <f t="shared" si="20"/>
        <v>292128.5936273402</v>
      </c>
      <c r="H98" s="112">
        <f t="shared" si="21"/>
        <v>0.2165259801732326</v>
      </c>
      <c r="I98" s="118">
        <f t="shared" si="22"/>
        <v>-0.041446890484957255</v>
      </c>
      <c r="J98" s="119">
        <f t="shared" si="23"/>
        <v>0.20972990787850324</v>
      </c>
      <c r="K98" s="3" t="s">
        <v>198</v>
      </c>
    </row>
    <row r="99" spans="1:11" ht="12.75">
      <c r="A99" s="2" t="s">
        <v>95</v>
      </c>
      <c r="B99" s="59">
        <v>55978.035902752235</v>
      </c>
      <c r="C99" s="25">
        <v>327189.7304719353</v>
      </c>
      <c r="D99" s="60">
        <f t="shared" si="19"/>
        <v>383167.76637468755</v>
      </c>
      <c r="E99" s="59">
        <v>53673.293115673725</v>
      </c>
      <c r="F99" s="25">
        <v>272837.49437239254</v>
      </c>
      <c r="G99" s="60">
        <f t="shared" si="20"/>
        <v>326510.78748806624</v>
      </c>
      <c r="H99" s="112">
        <f t="shared" si="21"/>
        <v>-0.04117226962164985</v>
      </c>
      <c r="I99" s="118">
        <f t="shared" si="22"/>
        <v>-0.1661184048201807</v>
      </c>
      <c r="J99" s="119">
        <f t="shared" si="23"/>
        <v>-0.14786467928311656</v>
      </c>
      <c r="K99" s="3" t="s">
        <v>199</v>
      </c>
    </row>
    <row r="100" spans="1:11" ht="12.75">
      <c r="A100" s="2" t="s">
        <v>96</v>
      </c>
      <c r="B100" s="59">
        <v>104167.58456720832</v>
      </c>
      <c r="C100" s="25">
        <v>85444.16861165117</v>
      </c>
      <c r="D100" s="60">
        <f t="shared" si="19"/>
        <v>189611.75317885948</v>
      </c>
      <c r="E100" s="59">
        <v>69019.63990834996</v>
      </c>
      <c r="F100" s="25">
        <v>39618.45871342187</v>
      </c>
      <c r="G100" s="60">
        <f t="shared" si="20"/>
        <v>108638.09862177182</v>
      </c>
      <c r="H100" s="112">
        <f t="shared" si="21"/>
        <v>-0.33741729545606497</v>
      </c>
      <c r="I100" s="118">
        <f t="shared" si="22"/>
        <v>-0.536323433685801</v>
      </c>
      <c r="J100" s="119">
        <f t="shared" si="23"/>
        <v>-0.4270497645823978</v>
      </c>
      <c r="K100" s="3" t="s">
        <v>200</v>
      </c>
    </row>
    <row r="101" spans="1:11" ht="12.75">
      <c r="A101" s="2" t="s">
        <v>97</v>
      </c>
      <c r="B101" s="59">
        <v>324115.7992319895</v>
      </c>
      <c r="C101" s="25">
        <v>84266.93659698385</v>
      </c>
      <c r="D101" s="60">
        <f t="shared" si="19"/>
        <v>408382.73582897335</v>
      </c>
      <c r="E101" s="59">
        <v>348257.2610561524</v>
      </c>
      <c r="F101" s="25">
        <v>93317.00505255058</v>
      </c>
      <c r="G101" s="60">
        <f t="shared" si="20"/>
        <v>441574.266108703</v>
      </c>
      <c r="H101" s="112">
        <f t="shared" si="21"/>
        <v>0.07448406366294845</v>
      </c>
      <c r="I101" s="118">
        <f t="shared" si="22"/>
        <v>0.1073976202416103</v>
      </c>
      <c r="J101" s="119">
        <f t="shared" si="23"/>
        <v>0.08127554709763714</v>
      </c>
      <c r="K101" s="3" t="s">
        <v>201</v>
      </c>
    </row>
    <row r="102" spans="1:11" ht="12.75">
      <c r="A102" s="2" t="s">
        <v>98</v>
      </c>
      <c r="B102" s="59">
        <v>42341.58902915732</v>
      </c>
      <c r="C102" s="25">
        <v>3790.551514987771</v>
      </c>
      <c r="D102" s="60">
        <f t="shared" si="19"/>
        <v>46132.14054414509</v>
      </c>
      <c r="E102" s="59">
        <v>40392.516252142894</v>
      </c>
      <c r="F102" s="25">
        <v>1837.0959362710885</v>
      </c>
      <c r="G102" s="60">
        <f t="shared" si="20"/>
        <v>42229.61218841398</v>
      </c>
      <c r="H102" s="112">
        <f t="shared" si="21"/>
        <v>-0.04603211220231381</v>
      </c>
      <c r="I102" s="118">
        <f t="shared" si="22"/>
        <v>-0.5153486428011215</v>
      </c>
      <c r="J102" s="119">
        <f t="shared" si="23"/>
        <v>-0.084594564867344</v>
      </c>
      <c r="K102" s="3" t="s">
        <v>202</v>
      </c>
    </row>
    <row r="103" spans="1:11" ht="12.75">
      <c r="A103" s="2" t="s">
        <v>99</v>
      </c>
      <c r="B103" s="59">
        <v>19511.418968704173</v>
      </c>
      <c r="C103" s="25">
        <v>3257.722758712621</v>
      </c>
      <c r="D103" s="60">
        <f t="shared" si="19"/>
        <v>22769.141727416794</v>
      </c>
      <c r="E103" s="59">
        <v>17843.4817862168</v>
      </c>
      <c r="F103" s="25">
        <v>2266.005820756254</v>
      </c>
      <c r="G103" s="60">
        <f t="shared" si="20"/>
        <v>20109.487606973053</v>
      </c>
      <c r="H103" s="112">
        <f t="shared" si="21"/>
        <v>-0.08548518101952009</v>
      </c>
      <c r="I103" s="118">
        <f t="shared" si="22"/>
        <v>-0.3044202995187569</v>
      </c>
      <c r="J103" s="119">
        <f t="shared" si="23"/>
        <v>-0.11680959046608232</v>
      </c>
      <c r="K103" s="3" t="s">
        <v>203</v>
      </c>
    </row>
    <row r="104" spans="1:11" ht="12.75">
      <c r="A104" s="2" t="s">
        <v>100</v>
      </c>
      <c r="B104" s="59">
        <v>45897.739114973985</v>
      </c>
      <c r="C104" s="25">
        <v>2786.8884601879918</v>
      </c>
      <c r="D104" s="60">
        <f t="shared" si="19"/>
        <v>48684.627575161976</v>
      </c>
      <c r="E104" s="59">
        <v>22167.57235508964</v>
      </c>
      <c r="F104" s="25">
        <v>1096.4052692096939</v>
      </c>
      <c r="G104" s="60">
        <f t="shared" si="20"/>
        <v>23263.977624299332</v>
      </c>
      <c r="H104" s="112">
        <f t="shared" si="21"/>
        <v>-0.5170225640186807</v>
      </c>
      <c r="I104" s="118">
        <f t="shared" si="22"/>
        <v>-0.6065844453869047</v>
      </c>
      <c r="J104" s="119">
        <f t="shared" si="23"/>
        <v>-0.5221494179372506</v>
      </c>
      <c r="K104" s="3" t="s">
        <v>204</v>
      </c>
    </row>
    <row r="105" spans="1:11" ht="12.75">
      <c r="A105" s="2" t="s">
        <v>101</v>
      </c>
      <c r="B105" s="59">
        <v>4280.397878094446</v>
      </c>
      <c r="C105" s="25">
        <v>2164.0596976631305</v>
      </c>
      <c r="D105" s="60">
        <f t="shared" si="19"/>
        <v>6444.457575757577</v>
      </c>
      <c r="E105" s="59">
        <v>3492.1919007003676</v>
      </c>
      <c r="F105" s="25">
        <v>465.1505235420567</v>
      </c>
      <c r="G105" s="60">
        <f t="shared" si="20"/>
        <v>3957.3424242424244</v>
      </c>
      <c r="H105" s="112">
        <f t="shared" si="21"/>
        <v>-0.1841431567443383</v>
      </c>
      <c r="I105" s="118">
        <f t="shared" si="22"/>
        <v>-0.7850565194461355</v>
      </c>
      <c r="J105" s="119">
        <f t="shared" si="23"/>
        <v>-0.38593087506248036</v>
      </c>
      <c r="K105" s="3" t="s">
        <v>205</v>
      </c>
    </row>
    <row r="106" spans="1:11" ht="12.75">
      <c r="A106" s="2" t="s">
        <v>102</v>
      </c>
      <c r="B106" s="59">
        <v>6269.830882887035</v>
      </c>
      <c r="C106" s="25">
        <v>12183.116928560776</v>
      </c>
      <c r="D106" s="60">
        <f t="shared" si="19"/>
        <v>18452.94781144781</v>
      </c>
      <c r="E106" s="59">
        <v>7399.834185938902</v>
      </c>
      <c r="F106" s="25">
        <v>4093.760511030795</v>
      </c>
      <c r="G106" s="60">
        <f t="shared" si="20"/>
        <v>11493.594696969696</v>
      </c>
      <c r="H106" s="112">
        <f t="shared" si="21"/>
        <v>0.18022867349358881</v>
      </c>
      <c r="I106" s="118">
        <f t="shared" si="22"/>
        <v>-0.6639808568664537</v>
      </c>
      <c r="J106" s="119">
        <f t="shared" si="23"/>
        <v>-0.37714045395829293</v>
      </c>
      <c r="K106" s="3" t="s">
        <v>206</v>
      </c>
    </row>
    <row r="107" spans="1:11" ht="12.75">
      <c r="A107" s="2" t="s">
        <v>103</v>
      </c>
      <c r="B107" s="59">
        <v>4293.341513417989</v>
      </c>
      <c r="C107" s="25">
        <v>123.45324675324666</v>
      </c>
      <c r="D107" s="60">
        <f t="shared" si="19"/>
        <v>4416.794760171235</v>
      </c>
      <c r="E107" s="59">
        <v>3337.0176133655013</v>
      </c>
      <c r="F107" s="25">
        <v>85.68701298701292</v>
      </c>
      <c r="G107" s="60">
        <f t="shared" si="20"/>
        <v>3422.7046263525144</v>
      </c>
      <c r="H107" s="112">
        <f t="shared" si="21"/>
        <v>-0.2227458256147773</v>
      </c>
      <c r="I107" s="118">
        <f t="shared" si="22"/>
        <v>-0.3059152736721405</v>
      </c>
      <c r="J107" s="119">
        <f t="shared" si="23"/>
        <v>-0.22507048386830195</v>
      </c>
      <c r="K107" s="3" t="s">
        <v>207</v>
      </c>
    </row>
    <row r="108" spans="1:11" ht="12.75">
      <c r="A108" s="2" t="s">
        <v>104</v>
      </c>
      <c r="B108" s="59">
        <v>231.79999999999998</v>
      </c>
      <c r="C108" s="25">
        <v>420.2000000000001</v>
      </c>
      <c r="D108" s="60">
        <f t="shared" si="19"/>
        <v>652.0000000000001</v>
      </c>
      <c r="E108" s="59">
        <v>196.2</v>
      </c>
      <c r="F108" s="25">
        <v>362.8</v>
      </c>
      <c r="G108" s="60">
        <f t="shared" si="20"/>
        <v>559</v>
      </c>
      <c r="H108" s="112">
        <f t="shared" si="21"/>
        <v>-0.1535806729939603</v>
      </c>
      <c r="I108" s="118">
        <f t="shared" si="22"/>
        <v>-0.13660161827701112</v>
      </c>
      <c r="J108" s="119">
        <f t="shared" si="23"/>
        <v>-0.1426380368098161</v>
      </c>
      <c r="K108" s="3" t="s">
        <v>208</v>
      </c>
    </row>
    <row r="109" spans="1:11" ht="12.75">
      <c r="A109" s="2" t="s">
        <v>105</v>
      </c>
      <c r="B109" s="59">
        <v>10</v>
      </c>
      <c r="C109" s="25">
        <v>0</v>
      </c>
      <c r="D109" s="60">
        <f t="shared" si="19"/>
        <v>10</v>
      </c>
      <c r="E109" s="59">
        <v>15.50346915975775</v>
      </c>
      <c r="F109" s="25">
        <v>0.7704827424001872</v>
      </c>
      <c r="G109" s="60">
        <f t="shared" si="20"/>
        <v>16.273951902157936</v>
      </c>
      <c r="H109" s="112">
        <f t="shared" si="21"/>
        <v>0.5503469159757749</v>
      </c>
      <c r="I109" s="118">
        <v>0</v>
      </c>
      <c r="J109" s="119">
        <f t="shared" si="23"/>
        <v>0.6273951902157936</v>
      </c>
      <c r="K109" s="3" t="s">
        <v>209</v>
      </c>
    </row>
    <row r="110" spans="1:11" ht="12.75">
      <c r="A110" s="2" t="s">
        <v>106</v>
      </c>
      <c r="B110" s="59">
        <v>25.579039562753266</v>
      </c>
      <c r="C110" s="25">
        <v>23.17055850798626</v>
      </c>
      <c r="D110" s="60">
        <f t="shared" si="19"/>
        <v>48.74959807073952</v>
      </c>
      <c r="E110" s="59">
        <v>24.743397006467568</v>
      </c>
      <c r="F110" s="25">
        <v>19.182136463278102</v>
      </c>
      <c r="G110" s="60">
        <f t="shared" si="20"/>
        <v>43.92553346974567</v>
      </c>
      <c r="H110" s="112">
        <f t="shared" si="21"/>
        <v>-0.03266903568586341</v>
      </c>
      <c r="I110" s="118">
        <f t="shared" si="22"/>
        <v>-0.17213318545314557</v>
      </c>
      <c r="J110" s="119">
        <f t="shared" si="23"/>
        <v>-0.09895598716514033</v>
      </c>
      <c r="K110" s="3" t="s">
        <v>210</v>
      </c>
    </row>
    <row r="111" spans="1:11" ht="12" customHeight="1">
      <c r="A111" s="2" t="s">
        <v>107</v>
      </c>
      <c r="B111" s="59">
        <v>541400.599640209</v>
      </c>
      <c r="C111" s="25">
        <v>791279.1725081558</v>
      </c>
      <c r="D111" s="60">
        <f t="shared" si="19"/>
        <v>1332679.7721483647</v>
      </c>
      <c r="E111" s="59">
        <v>516607.619823643</v>
      </c>
      <c r="F111" s="25">
        <v>557582.3724077333</v>
      </c>
      <c r="G111" s="60">
        <f t="shared" si="20"/>
        <v>1074189.9922313765</v>
      </c>
      <c r="H111" s="112">
        <f t="shared" si="21"/>
        <v>-0.0457941491624544</v>
      </c>
      <c r="I111" s="118">
        <f t="shared" si="22"/>
        <v>-0.295340517253427</v>
      </c>
      <c r="J111" s="119">
        <f t="shared" si="23"/>
        <v>-0.19396240966446593</v>
      </c>
      <c r="K111" s="3" t="s">
        <v>211</v>
      </c>
    </row>
    <row r="112" spans="1:11" ht="12.75">
      <c r="A112" s="2" t="s">
        <v>108</v>
      </c>
      <c r="B112" s="59">
        <v>57766.8012995922</v>
      </c>
      <c r="C112" s="25">
        <v>84343.25812845893</v>
      </c>
      <c r="D112" s="60">
        <f t="shared" si="19"/>
        <v>142110.0594280511</v>
      </c>
      <c r="E112" s="59">
        <v>46449.824868784184</v>
      </c>
      <c r="F112" s="25">
        <v>22970.131607185518</v>
      </c>
      <c r="G112" s="60">
        <f t="shared" si="20"/>
        <v>69419.9564759697</v>
      </c>
      <c r="H112" s="112">
        <f t="shared" si="21"/>
        <v>-0.1959079640244493</v>
      </c>
      <c r="I112" s="118">
        <f t="shared" si="22"/>
        <v>-0.7276589484816809</v>
      </c>
      <c r="J112" s="119">
        <f t="shared" si="23"/>
        <v>-0.5115056826000673</v>
      </c>
      <c r="K112" s="3" t="s">
        <v>212</v>
      </c>
    </row>
    <row r="113" spans="1:11" ht="12.75">
      <c r="A113" s="2" t="s">
        <v>109</v>
      </c>
      <c r="B113" s="59">
        <v>28474.57618960402</v>
      </c>
      <c r="C113" s="25">
        <v>71746.17876821055</v>
      </c>
      <c r="D113" s="60">
        <f t="shared" si="19"/>
        <v>100220.75495781457</v>
      </c>
      <c r="E113" s="59">
        <v>19472.51837756019</v>
      </c>
      <c r="F113" s="25">
        <v>24171.987352195974</v>
      </c>
      <c r="G113" s="60">
        <f t="shared" si="20"/>
        <v>43644.505729756165</v>
      </c>
      <c r="H113" s="112">
        <f t="shared" si="21"/>
        <v>-0.3161436978763692</v>
      </c>
      <c r="I113" s="118">
        <f t="shared" si="22"/>
        <v>-0.6630902472131917</v>
      </c>
      <c r="J113" s="119">
        <f t="shared" si="23"/>
        <v>-0.5645162945726439</v>
      </c>
      <c r="K113" s="3" t="s">
        <v>213</v>
      </c>
    </row>
    <row r="114" spans="1:11" ht="12" customHeight="1">
      <c r="A114" s="2" t="s">
        <v>110</v>
      </c>
      <c r="B114" s="59">
        <v>22682.492014217794</v>
      </c>
      <c r="C114" s="25">
        <v>14249.502090227126</v>
      </c>
      <c r="D114" s="60">
        <f t="shared" si="19"/>
        <v>36931.99410444492</v>
      </c>
      <c r="E114" s="59">
        <v>15893.627402098076</v>
      </c>
      <c r="F114" s="25">
        <v>2150.9781042997183</v>
      </c>
      <c r="G114" s="60">
        <f t="shared" si="20"/>
        <v>18044.605506397795</v>
      </c>
      <c r="H114" s="112">
        <f t="shared" si="21"/>
        <v>-0.29929976864377755</v>
      </c>
      <c r="I114" s="118">
        <f t="shared" si="22"/>
        <v>-0.8490488937311751</v>
      </c>
      <c r="J114" s="119">
        <f t="shared" si="23"/>
        <v>-0.511409932120994</v>
      </c>
      <c r="K114" s="3" t="s">
        <v>6</v>
      </c>
    </row>
    <row r="115" spans="1:11" ht="12.75">
      <c r="A115" s="2" t="s">
        <v>111</v>
      </c>
      <c r="B115" s="59">
        <v>15632.694926708775</v>
      </c>
      <c r="C115" s="25">
        <v>5807.4050818062115</v>
      </c>
      <c r="D115" s="60">
        <f t="shared" si="19"/>
        <v>21440.100008514986</v>
      </c>
      <c r="E115" s="59">
        <v>12153.845955940971</v>
      </c>
      <c r="F115" s="25">
        <v>1576.3144664023584</v>
      </c>
      <c r="G115" s="60">
        <f t="shared" si="20"/>
        <v>13730.16042234333</v>
      </c>
      <c r="H115" s="112">
        <f t="shared" si="21"/>
        <v>-0.22253674027912615</v>
      </c>
      <c r="I115" s="118">
        <f t="shared" si="22"/>
        <v>-0.7285681910943785</v>
      </c>
      <c r="J115" s="119">
        <f t="shared" si="23"/>
        <v>-0.3596037137471204</v>
      </c>
      <c r="K115" s="3" t="s">
        <v>214</v>
      </c>
    </row>
    <row r="116" spans="1:11" ht="12.75">
      <c r="A116" s="2" t="s">
        <v>112</v>
      </c>
      <c r="B116" s="59">
        <v>9145.761710191504</v>
      </c>
      <c r="C116" s="25">
        <v>6579.343698014271</v>
      </c>
      <c r="D116" s="60">
        <f t="shared" si="19"/>
        <v>15725.105408205774</v>
      </c>
      <c r="E116" s="59">
        <v>7234.2329284069765</v>
      </c>
      <c r="F116" s="25">
        <v>1892.9137650354542</v>
      </c>
      <c r="G116" s="60">
        <f t="shared" si="20"/>
        <v>9127.146693442432</v>
      </c>
      <c r="H116" s="112">
        <f t="shared" si="21"/>
        <v>-0.20900706167037253</v>
      </c>
      <c r="I116" s="118">
        <f t="shared" si="22"/>
        <v>-0.7122944397012183</v>
      </c>
      <c r="J116" s="119">
        <f t="shared" si="23"/>
        <v>-0.41958120746970345</v>
      </c>
      <c r="K116" s="3" t="s">
        <v>215</v>
      </c>
    </row>
    <row r="117" spans="1:11" ht="12.75">
      <c r="A117" s="9" t="s">
        <v>113</v>
      </c>
      <c r="B117" s="46">
        <f>SUM(B97:B116)</f>
        <v>2089170.5582935647</v>
      </c>
      <c r="C117" s="46">
        <f>SUM(C97:C116)</f>
        <v>3382187.866773242</v>
      </c>
      <c r="D117" s="47">
        <f>SUM(B117:C117)</f>
        <v>5471358.425066806</v>
      </c>
      <c r="E117" s="46">
        <f>SUM(E97:E116)</f>
        <v>1925256.9776071932</v>
      </c>
      <c r="F117" s="37">
        <f>SUM(F97:F116)</f>
        <v>2480595.9284412186</v>
      </c>
      <c r="G117" s="47">
        <f>SUM(E117:F117)</f>
        <v>4405852.9060484115</v>
      </c>
      <c r="H117" s="113">
        <f t="shared" si="21"/>
        <v>-0.07845868784416349</v>
      </c>
      <c r="I117" s="120">
        <f t="shared" si="22"/>
        <v>-0.2665706264247771</v>
      </c>
      <c r="J117" s="121">
        <f t="shared" si="23"/>
        <v>-0.19474240878404614</v>
      </c>
      <c r="K117" s="10" t="s">
        <v>216</v>
      </c>
    </row>
    <row r="118" spans="1:11" ht="39" customHeight="1" thickBot="1">
      <c r="A118" s="78" t="s">
        <v>228</v>
      </c>
      <c r="B118" s="43">
        <v>928757.5668295537</v>
      </c>
      <c r="C118" s="41">
        <v>20355.75874784764</v>
      </c>
      <c r="D118" s="42">
        <f>SUM(B118:C118)</f>
        <v>949113.3255774013</v>
      </c>
      <c r="E118" s="43">
        <v>969360.5729542618</v>
      </c>
      <c r="F118" s="41">
        <v>20393.063306055352</v>
      </c>
      <c r="G118" s="42">
        <f>SUM(E118:F118)</f>
        <v>989753.6362603172</v>
      </c>
      <c r="H118" s="130">
        <f>(E118-B118)/B118</f>
        <v>0.04371755081717638</v>
      </c>
      <c r="I118" s="131">
        <f t="shared" si="22"/>
        <v>0.0018326292166168795</v>
      </c>
      <c r="J118" s="132">
        <f t="shared" si="23"/>
        <v>0.0428192393760692</v>
      </c>
      <c r="K118" s="79" t="s">
        <v>229</v>
      </c>
    </row>
    <row r="119" spans="1:14" ht="29.25" customHeight="1" thickBot="1">
      <c r="A119" s="134" t="s">
        <v>224</v>
      </c>
      <c r="B119" s="84">
        <f aca="true" t="shared" si="24" ref="B119:G119">SUM(B118,B117,B95,B55,B28,B18)</f>
        <v>4207405.533416868</v>
      </c>
      <c r="C119" s="84">
        <f t="shared" si="24"/>
        <v>3870978.8749535773</v>
      </c>
      <c r="D119" s="84">
        <f t="shared" si="24"/>
        <v>8078384.408370445</v>
      </c>
      <c r="E119" s="84">
        <f t="shared" si="24"/>
        <v>3959650.876045347</v>
      </c>
      <c r="F119" s="84">
        <f t="shared" si="24"/>
        <v>2852787.392749375</v>
      </c>
      <c r="G119" s="84">
        <f t="shared" si="24"/>
        <v>6812438.268794722</v>
      </c>
      <c r="H119" s="130">
        <f>(E119-B119)/B119</f>
        <v>-0.05888537613114689</v>
      </c>
      <c r="I119" s="130">
        <f>(F119-C119)/C119</f>
        <v>-0.2630320430814577</v>
      </c>
      <c r="J119" s="129">
        <f>(G119-D119)/D119</f>
        <v>-0.15670783606979738</v>
      </c>
      <c r="K119" s="133" t="s">
        <v>217</v>
      </c>
      <c r="L119" s="49"/>
      <c r="M119" s="49"/>
      <c r="N119" s="49"/>
    </row>
    <row r="120" spans="1:14" s="49" customFormat="1" ht="14.25" customHeight="1">
      <c r="A120" s="52" t="s">
        <v>222</v>
      </c>
      <c r="B120" s="54"/>
      <c r="C120" s="54"/>
      <c r="D120" s="53"/>
      <c r="E120" s="54"/>
      <c r="F120" s="54"/>
      <c r="G120" s="55"/>
      <c r="H120" s="63"/>
      <c r="I120" s="63"/>
      <c r="J120" s="63"/>
      <c r="K120" s="56" t="s">
        <v>223</v>
      </c>
      <c r="L120" s="1"/>
      <c r="M120" s="1"/>
      <c r="N120" s="1"/>
    </row>
    <row r="121" spans="1:48" ht="12" customHeight="1">
      <c r="A121" s="15" t="s">
        <v>220</v>
      </c>
      <c r="B121" s="50"/>
      <c r="C121" s="50"/>
      <c r="D121" s="82"/>
      <c r="E121" s="138"/>
      <c r="F121" s="138"/>
      <c r="G121" s="44"/>
      <c r="H121" s="50"/>
      <c r="I121" s="50"/>
      <c r="J121" s="50"/>
      <c r="K121" s="51" t="s">
        <v>221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11" ht="15.75">
      <c r="A122" s="38"/>
      <c r="B122" s="16"/>
      <c r="C122" s="16"/>
      <c r="D122" s="16"/>
      <c r="E122" s="16"/>
      <c r="F122" s="16"/>
      <c r="G122" s="16"/>
      <c r="H122" s="16"/>
      <c r="I122" s="16"/>
      <c r="J122" s="39"/>
      <c r="K122" s="32"/>
    </row>
    <row r="123" spans="2:7" ht="12.75">
      <c r="B123" s="83"/>
      <c r="C123" s="83"/>
      <c r="D123" s="83"/>
      <c r="E123" s="83"/>
      <c r="F123" s="83"/>
      <c r="G123" s="83"/>
    </row>
    <row r="124" spans="2:7" ht="12.75">
      <c r="B124" s="83"/>
      <c r="C124" s="83"/>
      <c r="D124" s="83"/>
      <c r="E124" s="83"/>
      <c r="F124" s="83"/>
      <c r="G124" s="83"/>
    </row>
    <row r="125" spans="2:4" ht="12.75">
      <c r="B125" s="83"/>
      <c r="C125" s="83"/>
      <c r="D125" s="83"/>
    </row>
    <row r="126" spans="2:7" ht="12.75">
      <c r="B126" s="83"/>
      <c r="C126" s="83"/>
      <c r="D126" s="83"/>
      <c r="E126" s="83"/>
      <c r="F126" s="83"/>
      <c r="G126" s="83"/>
    </row>
    <row r="127" spans="5:6" ht="12.75">
      <c r="E127" s="83"/>
      <c r="F127" s="83"/>
    </row>
    <row r="129" spans="5:6" ht="12.75">
      <c r="E129" s="83"/>
      <c r="F129" s="83"/>
    </row>
    <row r="130" spans="5:6" ht="12.75">
      <c r="E130" s="83"/>
      <c r="F130" s="83"/>
    </row>
    <row r="131" spans="5:6" ht="12.75">
      <c r="E131" s="83"/>
      <c r="F131" s="83"/>
    </row>
    <row r="132" spans="5:6" ht="12.75">
      <c r="E132" s="83"/>
      <c r="F132" s="83"/>
    </row>
    <row r="142" spans="1:11" ht="12.75">
      <c r="A142" s="15"/>
      <c r="B142" s="14"/>
      <c r="C142" s="14"/>
      <c r="D142" s="16"/>
      <c r="E142" s="14"/>
      <c r="F142" s="14"/>
      <c r="G142" s="16"/>
      <c r="H142" s="14"/>
      <c r="I142" s="14"/>
      <c r="J142" s="14"/>
      <c r="K142" s="17"/>
    </row>
    <row r="143" spans="1:11" ht="12.75">
      <c r="A143" s="15"/>
      <c r="B143" s="14"/>
      <c r="C143" s="14"/>
      <c r="D143" s="16"/>
      <c r="E143" s="14"/>
      <c r="F143" s="14"/>
      <c r="G143" s="16"/>
      <c r="H143" s="14"/>
      <c r="I143" s="14"/>
      <c r="J143" s="14"/>
      <c r="K143" s="17"/>
    </row>
    <row r="144" spans="1:11" ht="12.75">
      <c r="A144" s="15"/>
      <c r="B144" s="14"/>
      <c r="C144" s="14"/>
      <c r="D144" s="16"/>
      <c r="E144" s="14"/>
      <c r="F144" s="14"/>
      <c r="G144" s="16"/>
      <c r="H144" s="14"/>
      <c r="I144" s="14"/>
      <c r="J144" s="14"/>
      <c r="K144" s="17"/>
    </row>
    <row r="145" spans="1:11" ht="12.75">
      <c r="A145" s="15"/>
      <c r="B145" s="14"/>
      <c r="C145" s="14"/>
      <c r="D145" s="16"/>
      <c r="E145" s="14"/>
      <c r="F145" s="14"/>
      <c r="G145" s="16"/>
      <c r="H145" s="14"/>
      <c r="I145" s="14"/>
      <c r="J145" s="14"/>
      <c r="K145" s="17"/>
    </row>
    <row r="146" spans="1:11" ht="12.75">
      <c r="A146" s="15"/>
      <c r="B146" s="14"/>
      <c r="C146" s="14"/>
      <c r="D146" s="16"/>
      <c r="E146" s="14"/>
      <c r="F146" s="14"/>
      <c r="G146" s="16"/>
      <c r="H146" s="14"/>
      <c r="I146" s="14"/>
      <c r="J146" s="14"/>
      <c r="K146" s="17"/>
    </row>
    <row r="147" spans="1:11" ht="12.75">
      <c r="A147" s="15"/>
      <c r="B147" s="14"/>
      <c r="C147" s="14"/>
      <c r="D147" s="16"/>
      <c r="E147" s="14"/>
      <c r="F147" s="14"/>
      <c r="G147" s="16"/>
      <c r="H147" s="14"/>
      <c r="I147" s="14"/>
      <c r="J147" s="14"/>
      <c r="K147" s="17"/>
    </row>
    <row r="148" spans="1:11" ht="12.75">
      <c r="A148" s="15"/>
      <c r="B148" s="14"/>
      <c r="C148" s="14"/>
      <c r="D148" s="16"/>
      <c r="E148" s="14"/>
      <c r="F148" s="14"/>
      <c r="G148" s="16"/>
      <c r="H148" s="14"/>
      <c r="I148" s="14"/>
      <c r="J148" s="14"/>
      <c r="K148" s="17"/>
    </row>
    <row r="149" spans="1:11" ht="12.75">
      <c r="A149" s="15"/>
      <c r="B149" s="14"/>
      <c r="C149" s="14"/>
      <c r="D149" s="16"/>
      <c r="E149" s="14"/>
      <c r="F149" s="14"/>
      <c r="G149" s="16"/>
      <c r="H149" s="14"/>
      <c r="I149" s="14"/>
      <c r="J149" s="14"/>
      <c r="K149" s="17"/>
    </row>
    <row r="150" spans="1:11" ht="12.75">
      <c r="A150" s="15"/>
      <c r="B150" s="14"/>
      <c r="C150" s="14"/>
      <c r="D150" s="16"/>
      <c r="E150" s="14"/>
      <c r="F150" s="14"/>
      <c r="G150" s="16"/>
      <c r="H150" s="14"/>
      <c r="I150" s="14"/>
      <c r="J150" s="14"/>
      <c r="K150" s="17"/>
    </row>
    <row r="151" spans="1:11" ht="12.75">
      <c r="A151" s="15"/>
      <c r="B151" s="14"/>
      <c r="C151" s="14"/>
      <c r="D151" s="16"/>
      <c r="E151" s="14"/>
      <c r="F151" s="14"/>
      <c r="G151" s="16"/>
      <c r="H151" s="14"/>
      <c r="I151" s="14"/>
      <c r="J151" s="14"/>
      <c r="K151" s="17"/>
    </row>
  </sheetData>
  <sheetProtection/>
  <mergeCells count="6">
    <mergeCell ref="A1:K1"/>
    <mergeCell ref="A2:K2"/>
    <mergeCell ref="E3:G3"/>
    <mergeCell ref="A3:A5"/>
    <mergeCell ref="K3:K5"/>
    <mergeCell ref="B3:D3"/>
  </mergeCells>
  <printOptions/>
  <pageMargins left="0.24" right="0.24" top="0.79" bottom="0.89" header="0.35" footer="0.5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Israa Al Fraihat</cp:lastModifiedBy>
  <cp:lastPrinted>2012-06-28T06:51:40Z</cp:lastPrinted>
  <dcterms:created xsi:type="dcterms:W3CDTF">1996-10-14T23:33:28Z</dcterms:created>
  <dcterms:modified xsi:type="dcterms:W3CDTF">2021-08-11T09:43:09Z</dcterms:modified>
  <cp:category/>
  <cp:version/>
  <cp:contentType/>
  <cp:contentStatus/>
</cp:coreProperties>
</file>