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465" activeTab="0"/>
  </bookViews>
  <sheets>
    <sheet name="RECP by reg 2014" sheetId="1" r:id="rId1"/>
  </sheets>
  <definedNames>
    <definedName name="_xlnm.Print_Area" localSheetId="0">'RECP by reg 2014'!$A$1:$Q$29</definedName>
  </definedNames>
  <calcPr fullCalcOnLoad="1"/>
</workbook>
</file>

<file path=xl/sharedStrings.xml><?xml version="1.0" encoding="utf-8"?>
<sst xmlns="http://schemas.openxmlformats.org/spreadsheetml/2006/main" count="78" uniqueCount="59">
  <si>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</si>
  <si>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</si>
  <si>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</si>
  <si>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</si>
  <si>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</si>
  <si>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</si>
  <si>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</si>
  <si>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</si>
  <si>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</si>
  <si>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</si>
  <si>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</si>
  <si>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</si>
  <si>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</si>
  <si>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</si>
  <si>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</si>
  <si>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</si>
  <si>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</si>
  <si>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</si>
  <si>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</si>
  <si>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</si>
  <si>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</si>
  <si>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</si>
  <si>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</si>
  <si>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</si>
  <si>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</si>
  <si>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</si>
  <si>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</si>
  <si>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</si>
  <si>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</si>
  <si>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</si>
  <si>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</si>
  <si>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نسبة التغير</t>
  </si>
  <si>
    <t xml:space="preserve"> % Change </t>
  </si>
  <si>
    <t>October</t>
  </si>
  <si>
    <t>November</t>
  </si>
  <si>
    <t>December</t>
  </si>
  <si>
    <t>مجموع</t>
  </si>
  <si>
    <t>1st Qrtr</t>
  </si>
  <si>
    <t>2nd Qrtr</t>
  </si>
  <si>
    <t>3rd Qrtr</t>
  </si>
  <si>
    <t>4th Qrtr</t>
  </si>
  <si>
    <t xml:space="preserve">المصدر : البنك المركزي </t>
  </si>
  <si>
    <t xml:space="preserve"> Source : Central Bank of Jordan </t>
  </si>
  <si>
    <t>2013</t>
  </si>
  <si>
    <t>اردني مقيم في الخارج</t>
  </si>
  <si>
    <t>دول الخليج العربي</t>
  </si>
  <si>
    <t>Gulf Conntries</t>
  </si>
  <si>
    <t>عرب</t>
  </si>
  <si>
    <t>Arab</t>
  </si>
  <si>
    <t>Foreign</t>
  </si>
  <si>
    <t>اجانب</t>
  </si>
  <si>
    <t>13/14</t>
  </si>
  <si>
    <t>2014</t>
  </si>
  <si>
    <t>Table 4.2  MonthlyTourism Receipts Distributed by  Countres Groups, 2013 - 2014* (JD Million)</t>
  </si>
  <si>
    <t>جدول رقم 2.4 الدخل السياحي الشهري موزع حسب مجموعات الدول  للسنوات 2013 - 2014 * بالمليون دينار</t>
  </si>
  <si>
    <t>2014/2013</t>
  </si>
  <si>
    <t>تشرين أول</t>
  </si>
  <si>
    <t xml:space="preserve">كانون أول </t>
  </si>
  <si>
    <t>Jordanian residing abroad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</si>
</sst>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* #,##0_ ;_ * \-#,##0_ ;_ * &quot;-&quot;_ ;_ @_ "/>
    <numFmt numFmtId="178" formatCode="_ &quot;रु&quot;\ * #,##0.00_ ;_ &quot;रु&quot;\ * \-#,##0.00_ ;_ &quot;रु&quot;\ * &quot;-&quot;??_ ;_ @_ "/>
    <numFmt numFmtId="179" formatCode="_ * #,##0.00_ ;_ * \-#,##0.00_ ;_ * &quot;-&quot;??_ ;_ @_ 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0.0"/>
    <numFmt numFmtId="193" formatCode="#,##0.0"/>
    <numFmt numFmtId="194" formatCode="0.0%"/>
    <numFmt numFmtId="195" formatCode="[$-409]dddd\,\ mmmm\ dd\,\ yyyy"/>
    <numFmt numFmtId="196" formatCode="m/d;@"/>
    <numFmt numFmtId="197" formatCode="[$-409]h:mm:ss\ AM/PM"/>
    <numFmt numFmtId="198" formatCode="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9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94" fontId="4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94" fontId="4" fillId="33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193" fontId="4" fillId="33" borderId="0" xfId="0" applyNumberFormat="1" applyFont="1" applyFill="1" applyAlignment="1">
      <alignment/>
    </xf>
    <xf numFmtId="2" fontId="4" fillId="34" borderId="15" xfId="0" applyNumberFormat="1" applyFont="1" applyFill="1" applyBorder="1" applyAlignment="1">
      <alignment horizontal="center"/>
    </xf>
    <xf numFmtId="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4" fontId="4" fillId="34" borderId="1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4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/>
    </xf>
    <xf numFmtId="192" fontId="4" fillId="0" borderId="0" xfId="0" applyNumberFormat="1" applyFont="1" applyAlignment="1">
      <alignment/>
    </xf>
    <xf numFmtId="2" fontId="4" fillId="33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92" fontId="4" fillId="34" borderId="18" xfId="0" applyNumberFormat="1" applyFont="1" applyFill="1" applyBorder="1" applyAlignment="1">
      <alignment horizontal="center"/>
    </xf>
    <xf numFmtId="192" fontId="4" fillId="33" borderId="16" xfId="0" applyNumberFormat="1" applyFont="1" applyFill="1" applyBorder="1" applyAlignment="1">
      <alignment horizontal="center"/>
    </xf>
    <xf numFmtId="194" fontId="4" fillId="34" borderId="19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4" fillId="33" borderId="20" xfId="0" applyFont="1" applyFill="1" applyBorder="1" applyAlignment="1">
      <alignment horizontal="center" vertical="justify"/>
    </xf>
    <xf numFmtId="0" fontId="4" fillId="33" borderId="21" xfId="0" applyFont="1" applyFill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justify"/>
    </xf>
    <xf numFmtId="0" fontId="4" fillId="33" borderId="22" xfId="0" applyFont="1" applyFill="1" applyBorder="1" applyAlignment="1">
      <alignment horizontal="center" vertical="justify"/>
    </xf>
    <xf numFmtId="0" fontId="4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rightToLeft="1" tabSelected="1" zoomScale="70" zoomScaleNormal="70" zoomScalePageLayoutView="0" workbookViewId="0" topLeftCell="A1">
      <selection activeCell="B27" sqref="B27"/>
    </sheetView>
  </sheetViews>
  <sheetFormatPr defaultColWidth="9.140625" defaultRowHeight="12.75"/>
  <cols>
    <col min="1" max="1" width="27.28125" style="2" bestFit="1" customWidth="1"/>
    <col min="2" max="2" width="10.7109375" style="2" bestFit="1" customWidth="1"/>
    <col min="3" max="3" width="12.00390625" style="2" bestFit="1" customWidth="1"/>
    <col min="4" max="4" width="17.28125" style="2" bestFit="1" customWidth="1"/>
    <col min="5" max="5" width="10.7109375" style="2" bestFit="1" customWidth="1"/>
    <col min="6" max="6" width="10.7109375" style="2" customWidth="1"/>
    <col min="7" max="7" width="17.28125" style="4" bestFit="1" customWidth="1"/>
    <col min="8" max="9" width="10.7109375" style="2" customWidth="1"/>
    <col min="10" max="10" width="17.28125" style="4" bestFit="1" customWidth="1"/>
    <col min="11" max="12" width="10.7109375" style="2" bestFit="1" customWidth="1"/>
    <col min="13" max="13" width="17.28125" style="4" bestFit="1" customWidth="1"/>
    <col min="14" max="15" width="12.00390625" style="4" bestFit="1" customWidth="1"/>
    <col min="16" max="16" width="17.7109375" style="4" bestFit="1" customWidth="1"/>
    <col min="17" max="17" width="47.7109375" style="2" bestFit="1" customWidth="1"/>
    <col min="18" max="16384" width="9.140625" style="2" customWidth="1"/>
  </cols>
  <sheetData>
    <row r="1" spans="1:17" ht="18.75" customHeight="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0.2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4" customFormat="1" ht="19.5" customHeight="1">
      <c r="A4" s="58" t="s">
        <v>11</v>
      </c>
      <c r="B4" s="61" t="s">
        <v>44</v>
      </c>
      <c r="C4" s="51"/>
      <c r="D4" s="3" t="s">
        <v>31</v>
      </c>
      <c r="E4" s="46" t="s">
        <v>45</v>
      </c>
      <c r="F4" s="47"/>
      <c r="G4" s="3" t="s">
        <v>31</v>
      </c>
      <c r="H4" s="50" t="s">
        <v>47</v>
      </c>
      <c r="I4" s="51"/>
      <c r="J4" s="3" t="s">
        <v>31</v>
      </c>
      <c r="K4" s="50" t="s">
        <v>50</v>
      </c>
      <c r="L4" s="51"/>
      <c r="M4" s="3" t="s">
        <v>31</v>
      </c>
      <c r="N4" s="3" t="s">
        <v>36</v>
      </c>
      <c r="O4" s="3" t="s">
        <v>36</v>
      </c>
      <c r="P4" s="3" t="s">
        <v>31</v>
      </c>
      <c r="Q4" s="29"/>
    </row>
    <row r="5" spans="1:17" s="4" customFormat="1" ht="43.5" customHeight="1" thickBot="1">
      <c r="A5" s="59"/>
      <c r="B5" s="48" t="s">
        <v>58</v>
      </c>
      <c r="C5" s="49"/>
      <c r="D5" s="5" t="s">
        <v>32</v>
      </c>
      <c r="E5" s="48" t="s">
        <v>46</v>
      </c>
      <c r="F5" s="49"/>
      <c r="G5" s="5" t="s">
        <v>32</v>
      </c>
      <c r="H5" s="52" t="s">
        <v>48</v>
      </c>
      <c r="I5" s="53"/>
      <c r="J5" s="5" t="s">
        <v>32</v>
      </c>
      <c r="K5" s="54" t="s">
        <v>49</v>
      </c>
      <c r="L5" s="49"/>
      <c r="M5" s="5" t="s">
        <v>32</v>
      </c>
      <c r="N5" s="5" t="s">
        <v>0</v>
      </c>
      <c r="O5" s="5" t="s">
        <v>0</v>
      </c>
      <c r="P5" s="5" t="s">
        <v>32</v>
      </c>
      <c r="Q5" s="56" t="s">
        <v>1</v>
      </c>
    </row>
    <row r="6" spans="1:17" s="4" customFormat="1" ht="29.25" customHeight="1" thickBot="1">
      <c r="A6" s="60"/>
      <c r="B6" s="39">
        <v>2013</v>
      </c>
      <c r="C6" s="39">
        <v>2014</v>
      </c>
      <c r="D6" s="34" t="s">
        <v>55</v>
      </c>
      <c r="E6" s="40">
        <v>2013</v>
      </c>
      <c r="F6" s="41">
        <v>2014</v>
      </c>
      <c r="G6" s="40" t="s">
        <v>55</v>
      </c>
      <c r="H6" s="40">
        <v>2013</v>
      </c>
      <c r="I6" s="41">
        <v>2014</v>
      </c>
      <c r="J6" s="34" t="s">
        <v>51</v>
      </c>
      <c r="K6" s="40">
        <v>2013</v>
      </c>
      <c r="L6" s="41">
        <v>2014</v>
      </c>
      <c r="M6" s="34" t="s">
        <v>55</v>
      </c>
      <c r="N6" s="35" t="s">
        <v>43</v>
      </c>
      <c r="O6" s="35" t="s">
        <v>52</v>
      </c>
      <c r="P6" s="35" t="s">
        <v>55</v>
      </c>
      <c r="Q6" s="57"/>
    </row>
    <row r="7" spans="1:20" ht="30.75" customHeight="1">
      <c r="A7" s="6" t="s">
        <v>2</v>
      </c>
      <c r="B7" s="43">
        <v>80.6</v>
      </c>
      <c r="C7" s="43">
        <v>93.9</v>
      </c>
      <c r="D7" s="8">
        <f>(C7-B7)/B7</f>
        <v>0.16501240694789096</v>
      </c>
      <c r="E7" s="43">
        <v>31.5</v>
      </c>
      <c r="F7" s="43">
        <v>35.2</v>
      </c>
      <c r="G7" s="8">
        <f aca="true" t="shared" si="0" ref="G7:G27">(F7-E7)/E7</f>
        <v>0.11746031746031756</v>
      </c>
      <c r="H7" s="43">
        <v>54.3</v>
      </c>
      <c r="I7" s="43">
        <v>66.9</v>
      </c>
      <c r="J7" s="8">
        <f aca="true" t="shared" si="1" ref="J7:J27">(I7-H7)/H7</f>
        <v>0.23204419889502778</v>
      </c>
      <c r="K7" s="43">
        <v>61.9</v>
      </c>
      <c r="L7" s="43">
        <v>64.9</v>
      </c>
      <c r="M7" s="8">
        <f aca="true" t="shared" si="2" ref="M7:M27">(L7-K7)/K7</f>
        <v>0.04846526655896619</v>
      </c>
      <c r="N7" s="43">
        <f>SUM(B7,E7,H7,K7)</f>
        <v>228.29999999999998</v>
      </c>
      <c r="O7" s="43">
        <f aca="true" t="shared" si="3" ref="N7:O27">SUM(C7,F7,I7,L7)</f>
        <v>260.90000000000003</v>
      </c>
      <c r="P7" s="8">
        <f aca="true" t="shared" si="4" ref="P7:P27">(O7-N7)/N7</f>
        <v>0.14279456855015354</v>
      </c>
      <c r="Q7" s="30" t="s">
        <v>27</v>
      </c>
      <c r="T7" s="37"/>
    </row>
    <row r="8" spans="1:20" ht="30.75" customHeight="1">
      <c r="A8" s="7" t="s">
        <v>3</v>
      </c>
      <c r="B8" s="43">
        <v>55.2</v>
      </c>
      <c r="C8" s="43">
        <v>66</v>
      </c>
      <c r="D8" s="8">
        <f aca="true" t="shared" si="5" ref="D8:D25">(C8-B8)/B8</f>
        <v>0.1956521739130434</v>
      </c>
      <c r="E8" s="43">
        <v>24.3</v>
      </c>
      <c r="F8" s="43">
        <v>26.6</v>
      </c>
      <c r="G8" s="8">
        <f t="shared" si="0"/>
        <v>0.0946502057613169</v>
      </c>
      <c r="H8" s="43">
        <v>54.3</v>
      </c>
      <c r="I8" s="43">
        <v>60.9</v>
      </c>
      <c r="J8" s="8">
        <f t="shared" si="1"/>
        <v>0.12154696132596689</v>
      </c>
      <c r="K8" s="43">
        <v>52.9</v>
      </c>
      <c r="L8" s="43">
        <v>58.2</v>
      </c>
      <c r="M8" s="8">
        <f t="shared" si="2"/>
        <v>0.10018903591682428</v>
      </c>
      <c r="N8" s="43">
        <f aca="true" t="shared" si="6" ref="N8:N25">SUM(B8,E8,H8,K8)</f>
        <v>186.70000000000002</v>
      </c>
      <c r="O8" s="43">
        <f t="shared" si="3"/>
        <v>211.7</v>
      </c>
      <c r="P8" s="8">
        <f t="shared" si="4"/>
        <v>0.13390465988216374</v>
      </c>
      <c r="Q8" s="30" t="s">
        <v>28</v>
      </c>
      <c r="T8" s="37"/>
    </row>
    <row r="9" spans="1:20" ht="30.75" customHeight="1" thickBot="1">
      <c r="A9" s="7" t="s">
        <v>4</v>
      </c>
      <c r="B9" s="43">
        <v>66.4</v>
      </c>
      <c r="C9" s="43">
        <v>73.2</v>
      </c>
      <c r="D9" s="8">
        <f t="shared" si="5"/>
        <v>0.10240963855421682</v>
      </c>
      <c r="E9" s="43">
        <v>33.8</v>
      </c>
      <c r="F9" s="43">
        <v>33.2</v>
      </c>
      <c r="G9" s="8">
        <f t="shared" si="0"/>
        <v>-0.017751479289940662</v>
      </c>
      <c r="H9" s="43">
        <v>60</v>
      </c>
      <c r="I9" s="43">
        <v>68</v>
      </c>
      <c r="J9" s="8">
        <f t="shared" si="1"/>
        <v>0.13333333333333333</v>
      </c>
      <c r="K9" s="43">
        <v>80.2</v>
      </c>
      <c r="L9" s="43">
        <v>82</v>
      </c>
      <c r="M9" s="8">
        <f t="shared" si="2"/>
        <v>0.022443890274314177</v>
      </c>
      <c r="N9" s="43">
        <f t="shared" si="6"/>
        <v>240.39999999999998</v>
      </c>
      <c r="O9" s="43">
        <f t="shared" si="3"/>
        <v>256.4</v>
      </c>
      <c r="P9" s="8">
        <f t="shared" si="4"/>
        <v>0.06655574043261232</v>
      </c>
      <c r="Q9" s="30" t="s">
        <v>29</v>
      </c>
      <c r="T9" s="37"/>
    </row>
    <row r="10" spans="1:22" s="4" customFormat="1" ht="30.75" customHeight="1" thickBot="1">
      <c r="A10" s="18" t="s">
        <v>8</v>
      </c>
      <c r="B10" s="42">
        <f>SUM(B7:B9)</f>
        <v>202.20000000000002</v>
      </c>
      <c r="C10" s="42">
        <f>SUM(C7:C9)</f>
        <v>233.10000000000002</v>
      </c>
      <c r="D10" s="44">
        <f>(C10-B10)/B10</f>
        <v>0.15281899109792285</v>
      </c>
      <c r="E10" s="42">
        <f>SUM(E7:E9)</f>
        <v>89.6</v>
      </c>
      <c r="F10" s="42">
        <f>SUM(F7:F9)</f>
        <v>95</v>
      </c>
      <c r="G10" s="44">
        <f t="shared" si="0"/>
        <v>0.06026785714285721</v>
      </c>
      <c r="H10" s="42">
        <f>SUM(H7:H9)</f>
        <v>168.6</v>
      </c>
      <c r="I10" s="42">
        <f>SUM(I7:I9)</f>
        <v>195.8</v>
      </c>
      <c r="J10" s="44">
        <f t="shared" si="1"/>
        <v>0.16132858837485184</v>
      </c>
      <c r="K10" s="42">
        <f>SUM(K7:K9)</f>
        <v>195</v>
      </c>
      <c r="L10" s="42">
        <f>SUM(L7:L9)</f>
        <v>205.10000000000002</v>
      </c>
      <c r="M10" s="44">
        <f t="shared" si="2"/>
        <v>0.05179487179487191</v>
      </c>
      <c r="N10" s="42">
        <f t="shared" si="6"/>
        <v>655.4</v>
      </c>
      <c r="O10" s="42">
        <f t="shared" si="3"/>
        <v>729.0000000000001</v>
      </c>
      <c r="P10" s="44">
        <f t="shared" si="4"/>
        <v>0.11229783338419307</v>
      </c>
      <c r="Q10" s="45" t="s">
        <v>37</v>
      </c>
      <c r="R10" s="10"/>
      <c r="T10" s="11"/>
      <c r="U10" s="11"/>
      <c r="V10" s="11"/>
    </row>
    <row r="11" spans="1:22" s="14" customFormat="1" ht="30.75" customHeight="1">
      <c r="A11" s="7" t="s">
        <v>5</v>
      </c>
      <c r="B11" s="43">
        <v>71.9</v>
      </c>
      <c r="C11" s="43">
        <v>86.2</v>
      </c>
      <c r="D11" s="8">
        <f t="shared" si="5"/>
        <v>0.19888734353268422</v>
      </c>
      <c r="E11" s="43">
        <v>30.6</v>
      </c>
      <c r="F11" s="43">
        <v>33.3</v>
      </c>
      <c r="G11" s="8">
        <f t="shared" si="0"/>
        <v>0.08823529411764691</v>
      </c>
      <c r="H11" s="43">
        <v>62.5</v>
      </c>
      <c r="I11" s="43">
        <v>72.1</v>
      </c>
      <c r="J11" s="8">
        <f t="shared" si="1"/>
        <v>0.1535999999999999</v>
      </c>
      <c r="K11" s="43">
        <v>90.4</v>
      </c>
      <c r="L11" s="43">
        <v>111.6</v>
      </c>
      <c r="M11" s="8">
        <f t="shared" si="2"/>
        <v>0.23451327433628305</v>
      </c>
      <c r="N11" s="43">
        <f>SUM(B11,E11,H11,K11)</f>
        <v>255.4</v>
      </c>
      <c r="O11" s="43">
        <f t="shared" si="3"/>
        <v>303.2</v>
      </c>
      <c r="P11" s="8">
        <f t="shared" si="4"/>
        <v>0.187157400156617</v>
      </c>
      <c r="Q11" s="30" t="s">
        <v>21</v>
      </c>
      <c r="R11" s="12"/>
      <c r="S11" s="4"/>
      <c r="T11" s="37"/>
      <c r="U11" s="13"/>
      <c r="V11" s="13"/>
    </row>
    <row r="12" spans="1:22" s="14" customFormat="1" ht="30.75" customHeight="1">
      <c r="A12" s="7" t="s">
        <v>6</v>
      </c>
      <c r="B12" s="43">
        <v>66.4</v>
      </c>
      <c r="C12" s="43">
        <v>73.4</v>
      </c>
      <c r="D12" s="8">
        <f t="shared" si="5"/>
        <v>0.10542168674698794</v>
      </c>
      <c r="E12" s="43">
        <v>30.2</v>
      </c>
      <c r="F12" s="43">
        <v>35.5</v>
      </c>
      <c r="G12" s="8">
        <f t="shared" si="0"/>
        <v>0.1754966887417219</v>
      </c>
      <c r="H12" s="43">
        <v>55.6</v>
      </c>
      <c r="I12" s="43">
        <v>69.1</v>
      </c>
      <c r="J12" s="8">
        <f t="shared" si="1"/>
        <v>0.24280575539568333</v>
      </c>
      <c r="K12" s="43">
        <v>78.1</v>
      </c>
      <c r="L12" s="43">
        <v>90.9</v>
      </c>
      <c r="M12" s="8">
        <f t="shared" si="2"/>
        <v>0.1638924455825866</v>
      </c>
      <c r="N12" s="43">
        <f t="shared" si="6"/>
        <v>230.3</v>
      </c>
      <c r="O12" s="43">
        <f t="shared" si="3"/>
        <v>268.9</v>
      </c>
      <c r="P12" s="8">
        <f t="shared" si="4"/>
        <v>0.16760746851932246</v>
      </c>
      <c r="Q12" s="30" t="s">
        <v>22</v>
      </c>
      <c r="R12" s="12"/>
      <c r="S12" s="4"/>
      <c r="T12" s="37"/>
      <c r="U12" s="13"/>
      <c r="V12" s="13"/>
    </row>
    <row r="13" spans="1:22" ht="30.75" customHeight="1" thickBot="1">
      <c r="A13" s="7" t="s">
        <v>7</v>
      </c>
      <c r="B13" s="43">
        <v>90.1</v>
      </c>
      <c r="C13" s="43">
        <v>95</v>
      </c>
      <c r="D13" s="8">
        <f t="shared" si="5"/>
        <v>0.05438401775804668</v>
      </c>
      <c r="E13" s="43">
        <v>36.8</v>
      </c>
      <c r="F13" s="43">
        <v>46</v>
      </c>
      <c r="G13" s="8">
        <f t="shared" si="0"/>
        <v>0.2500000000000001</v>
      </c>
      <c r="H13" s="43">
        <v>73.9</v>
      </c>
      <c r="I13" s="43">
        <v>80.1</v>
      </c>
      <c r="J13" s="8">
        <f t="shared" si="1"/>
        <v>0.08389715832205667</v>
      </c>
      <c r="K13" s="43">
        <v>66.9</v>
      </c>
      <c r="L13" s="43">
        <v>77.6</v>
      </c>
      <c r="M13" s="8">
        <f t="shared" si="2"/>
        <v>0.15994020926756333</v>
      </c>
      <c r="N13" s="43">
        <f>SUM(B13,E13,H13,K13)</f>
        <v>267.70000000000005</v>
      </c>
      <c r="O13" s="43">
        <f>SUM(C13,F13,I13,L13)</f>
        <v>298.7</v>
      </c>
      <c r="P13" s="8">
        <f t="shared" si="4"/>
        <v>0.11580127007844579</v>
      </c>
      <c r="Q13" s="30" t="s">
        <v>23</v>
      </c>
      <c r="R13" s="15"/>
      <c r="S13" s="11"/>
      <c r="T13" s="37"/>
      <c r="U13" s="16"/>
      <c r="V13" s="16"/>
    </row>
    <row r="14" spans="1:22" s="4" customFormat="1" ht="30.75" customHeight="1" thickBot="1">
      <c r="A14" s="18" t="s">
        <v>9</v>
      </c>
      <c r="B14" s="42">
        <f>SUM(B11:B13)</f>
        <v>228.4</v>
      </c>
      <c r="C14" s="42">
        <f>SUM(C11:C13)</f>
        <v>254.60000000000002</v>
      </c>
      <c r="D14" s="44">
        <f>(C14-B14)/B14</f>
        <v>0.11471103327495628</v>
      </c>
      <c r="E14" s="42">
        <f>SUM(E11:E13)</f>
        <v>97.6</v>
      </c>
      <c r="F14" s="42">
        <f>SUM(F11:F13)</f>
        <v>114.8</v>
      </c>
      <c r="G14" s="44">
        <f t="shared" si="0"/>
        <v>0.17622950819672134</v>
      </c>
      <c r="H14" s="42">
        <f>SUM(H11:H13)</f>
        <v>192</v>
      </c>
      <c r="I14" s="42">
        <f>SUM(I11:I13)</f>
        <v>221.29999999999998</v>
      </c>
      <c r="J14" s="44">
        <f t="shared" si="1"/>
        <v>0.15260416666666657</v>
      </c>
      <c r="K14" s="42">
        <f>SUM(K11:K13)</f>
        <v>235.4</v>
      </c>
      <c r="L14" s="42">
        <f>SUM(L11:L13)</f>
        <v>280.1</v>
      </c>
      <c r="M14" s="44">
        <f t="shared" si="2"/>
        <v>0.1898895497026339</v>
      </c>
      <c r="N14" s="42">
        <f t="shared" si="6"/>
        <v>753.4</v>
      </c>
      <c r="O14" s="42">
        <f t="shared" si="3"/>
        <v>870.8000000000001</v>
      </c>
      <c r="P14" s="44">
        <f t="shared" si="4"/>
        <v>0.15582691797186102</v>
      </c>
      <c r="Q14" s="45" t="s">
        <v>38</v>
      </c>
      <c r="R14" s="10"/>
      <c r="T14" s="11"/>
      <c r="U14" s="11"/>
      <c r="V14" s="11"/>
    </row>
    <row r="15" spans="1:22" s="4" customFormat="1" ht="30.75" customHeight="1">
      <c r="A15" s="17" t="s">
        <v>12</v>
      </c>
      <c r="B15" s="43">
        <v>71.1</v>
      </c>
      <c r="C15" s="43">
        <v>70.3</v>
      </c>
      <c r="D15" s="8">
        <f t="shared" si="5"/>
        <v>-0.011251758087201085</v>
      </c>
      <c r="E15" s="43">
        <v>28.6</v>
      </c>
      <c r="F15" s="43">
        <v>23.7</v>
      </c>
      <c r="G15" s="8">
        <f t="shared" si="0"/>
        <v>-0.17132867132867138</v>
      </c>
      <c r="H15" s="43">
        <v>65.9</v>
      </c>
      <c r="I15" s="43">
        <v>51.7</v>
      </c>
      <c r="J15" s="8">
        <f t="shared" si="1"/>
        <v>-0.21547799696509867</v>
      </c>
      <c r="K15" s="43">
        <v>58.1</v>
      </c>
      <c r="L15" s="43">
        <v>51.1</v>
      </c>
      <c r="M15" s="8">
        <f t="shared" si="2"/>
        <v>-0.12048192771084337</v>
      </c>
      <c r="N15" s="43">
        <f t="shared" si="6"/>
        <v>223.7</v>
      </c>
      <c r="O15" s="43">
        <f t="shared" si="3"/>
        <v>196.79999999999998</v>
      </c>
      <c r="P15" s="8">
        <f t="shared" si="4"/>
        <v>-0.12025033527045152</v>
      </c>
      <c r="Q15" s="32" t="s">
        <v>24</v>
      </c>
      <c r="R15" s="10"/>
      <c r="S15" s="13"/>
      <c r="T15" s="37"/>
      <c r="U15" s="11"/>
      <c r="V15" s="11"/>
    </row>
    <row r="16" spans="1:22" s="4" customFormat="1" ht="30.75" customHeight="1">
      <c r="A16" s="17" t="s">
        <v>13</v>
      </c>
      <c r="B16" s="43">
        <v>121.2</v>
      </c>
      <c r="C16" s="43">
        <v>152.3</v>
      </c>
      <c r="D16" s="8">
        <f t="shared" si="5"/>
        <v>0.2566006600660067</v>
      </c>
      <c r="E16" s="43">
        <v>43.5</v>
      </c>
      <c r="F16" s="43">
        <v>59.6</v>
      </c>
      <c r="G16" s="8">
        <f t="shared" si="0"/>
        <v>0.37011494252873567</v>
      </c>
      <c r="H16" s="43">
        <v>76.9</v>
      </c>
      <c r="I16" s="43">
        <v>68.2</v>
      </c>
      <c r="J16" s="8">
        <f t="shared" si="1"/>
        <v>-0.11313394018205465</v>
      </c>
      <c r="K16" s="43">
        <v>81.9</v>
      </c>
      <c r="L16" s="43">
        <v>78.9</v>
      </c>
      <c r="M16" s="8">
        <f t="shared" si="2"/>
        <v>-0.036630036630036625</v>
      </c>
      <c r="N16" s="43">
        <f t="shared" si="6"/>
        <v>323.5</v>
      </c>
      <c r="O16" s="43">
        <f t="shared" si="3"/>
        <v>359</v>
      </c>
      <c r="P16" s="8">
        <f t="shared" si="4"/>
        <v>0.10973724884080371</v>
      </c>
      <c r="Q16" s="32" t="s">
        <v>25</v>
      </c>
      <c r="R16" s="10"/>
      <c r="T16" s="37"/>
      <c r="U16" s="11"/>
      <c r="V16" s="11"/>
    </row>
    <row r="17" spans="1:22" s="4" customFormat="1" ht="30.75" customHeight="1" thickBot="1">
      <c r="A17" s="17" t="s">
        <v>14</v>
      </c>
      <c r="B17" s="43">
        <v>82.9</v>
      </c>
      <c r="C17" s="43">
        <v>92</v>
      </c>
      <c r="D17" s="8">
        <f t="shared" si="5"/>
        <v>0.10977080820265372</v>
      </c>
      <c r="E17" s="43">
        <v>30.2</v>
      </c>
      <c r="F17" s="43">
        <v>33.3</v>
      </c>
      <c r="G17" s="8">
        <f t="shared" si="0"/>
        <v>0.10264900662251648</v>
      </c>
      <c r="H17" s="43">
        <v>77.5</v>
      </c>
      <c r="I17" s="43">
        <v>66.9</v>
      </c>
      <c r="J17" s="8">
        <f t="shared" si="1"/>
        <v>-0.13677419354838702</v>
      </c>
      <c r="K17" s="43">
        <v>65.6</v>
      </c>
      <c r="L17" s="43">
        <v>60.2</v>
      </c>
      <c r="M17" s="8">
        <f t="shared" si="2"/>
        <v>-0.08231707317073159</v>
      </c>
      <c r="N17" s="43">
        <f t="shared" si="6"/>
        <v>256.20000000000005</v>
      </c>
      <c r="O17" s="43">
        <f t="shared" si="3"/>
        <v>252.39999999999998</v>
      </c>
      <c r="P17" s="8">
        <f t="shared" si="4"/>
        <v>-0.014832162373146243</v>
      </c>
      <c r="Q17" s="32" t="s">
        <v>26</v>
      </c>
      <c r="R17" s="15"/>
      <c r="S17" s="13"/>
      <c r="T17" s="37"/>
      <c r="U17" s="11"/>
      <c r="V17" s="11"/>
    </row>
    <row r="18" spans="1:22" s="4" customFormat="1" ht="30.75" customHeight="1" thickBot="1">
      <c r="A18" s="18" t="s">
        <v>15</v>
      </c>
      <c r="B18" s="42">
        <f>SUM(B15:B17)</f>
        <v>275.20000000000005</v>
      </c>
      <c r="C18" s="42">
        <f>SUM(C15:C17)</f>
        <v>314.6</v>
      </c>
      <c r="D18" s="44">
        <f>(C18-B18)/B18</f>
        <v>0.14316860465116268</v>
      </c>
      <c r="E18" s="42">
        <f>SUM(E15:E17)</f>
        <v>102.3</v>
      </c>
      <c r="F18" s="42">
        <f>SUM(F15:F17)</f>
        <v>116.6</v>
      </c>
      <c r="G18" s="44">
        <f t="shared" si="0"/>
        <v>0.13978494623655913</v>
      </c>
      <c r="H18" s="42">
        <f>SUM(H15:H17)</f>
        <v>220.3</v>
      </c>
      <c r="I18" s="42">
        <f>SUM(I15:I17)</f>
        <v>186.8</v>
      </c>
      <c r="J18" s="44">
        <f t="shared" si="1"/>
        <v>-0.15206536541080345</v>
      </c>
      <c r="K18" s="42">
        <f>SUM(K15:K17)</f>
        <v>205.6</v>
      </c>
      <c r="L18" s="42">
        <f>SUM(L15:L17)</f>
        <v>190.2</v>
      </c>
      <c r="M18" s="44">
        <f t="shared" si="2"/>
        <v>-0.07490272373540859</v>
      </c>
      <c r="N18" s="42">
        <f t="shared" si="6"/>
        <v>803.4000000000001</v>
      </c>
      <c r="O18" s="42">
        <f t="shared" si="3"/>
        <v>808.2</v>
      </c>
      <c r="P18" s="44">
        <f t="shared" si="4"/>
        <v>0.0059746079163554315</v>
      </c>
      <c r="Q18" s="45" t="s">
        <v>39</v>
      </c>
      <c r="R18" s="15"/>
      <c r="T18" s="11"/>
      <c r="U18" s="11"/>
      <c r="V18" s="11"/>
    </row>
    <row r="19" spans="1:22" s="4" customFormat="1" ht="30.75" customHeight="1" hidden="1">
      <c r="A19" s="17" t="s">
        <v>16</v>
      </c>
      <c r="B19" s="38">
        <v>81.8</v>
      </c>
      <c r="C19" s="38"/>
      <c r="D19" s="8">
        <f t="shared" si="5"/>
        <v>-1</v>
      </c>
      <c r="E19" s="38">
        <v>34.6</v>
      </c>
      <c r="F19" s="38"/>
      <c r="G19" s="8">
        <f t="shared" si="0"/>
        <v>-1</v>
      </c>
      <c r="H19" s="38">
        <v>73.6</v>
      </c>
      <c r="I19" s="38"/>
      <c r="J19" s="8">
        <f t="shared" si="1"/>
        <v>-1</v>
      </c>
      <c r="K19" s="38">
        <v>87.9</v>
      </c>
      <c r="L19" s="38"/>
      <c r="M19" s="8">
        <f t="shared" si="2"/>
        <v>-1</v>
      </c>
      <c r="N19" s="38">
        <f t="shared" si="6"/>
        <v>277.9</v>
      </c>
      <c r="O19" s="38">
        <f t="shared" si="3"/>
        <v>0</v>
      </c>
      <c r="P19" s="8">
        <f t="shared" si="4"/>
        <v>-1</v>
      </c>
      <c r="Q19" s="32" t="s">
        <v>33</v>
      </c>
      <c r="R19" s="15"/>
      <c r="S19" s="16"/>
      <c r="T19" s="11"/>
      <c r="U19" s="11"/>
      <c r="V19" s="11"/>
    </row>
    <row r="20" spans="1:22" s="4" customFormat="1" ht="30.75" customHeight="1" hidden="1">
      <c r="A20" s="17" t="s">
        <v>17</v>
      </c>
      <c r="B20" s="38">
        <v>55.5</v>
      </c>
      <c r="C20" s="38"/>
      <c r="D20" s="8">
        <f t="shared" si="5"/>
        <v>-1</v>
      </c>
      <c r="E20" s="38">
        <v>29.4</v>
      </c>
      <c r="F20" s="38"/>
      <c r="G20" s="8">
        <f t="shared" si="0"/>
        <v>-1</v>
      </c>
      <c r="H20" s="38">
        <v>65.1</v>
      </c>
      <c r="I20" s="38"/>
      <c r="J20" s="8">
        <f t="shared" si="1"/>
        <v>-1</v>
      </c>
      <c r="K20" s="38">
        <v>74.3</v>
      </c>
      <c r="L20" s="38"/>
      <c r="M20" s="8">
        <f t="shared" si="2"/>
        <v>-1</v>
      </c>
      <c r="N20" s="38">
        <f t="shared" si="6"/>
        <v>224.3</v>
      </c>
      <c r="O20" s="38">
        <f t="shared" si="3"/>
        <v>0</v>
      </c>
      <c r="P20" s="8">
        <f t="shared" si="4"/>
        <v>-1</v>
      </c>
      <c r="Q20" s="32" t="s">
        <v>34</v>
      </c>
      <c r="R20" s="10"/>
      <c r="S20" s="11"/>
      <c r="T20" s="11"/>
      <c r="U20" s="11"/>
      <c r="V20" s="11"/>
    </row>
    <row r="21" spans="1:22" s="4" customFormat="1" ht="30.75" customHeight="1" hidden="1" thickBot="1">
      <c r="A21" s="17" t="s">
        <v>18</v>
      </c>
      <c r="B21" s="38">
        <v>54.4</v>
      </c>
      <c r="C21" s="38"/>
      <c r="D21" s="8">
        <f t="shared" si="5"/>
        <v>-1</v>
      </c>
      <c r="E21" s="38">
        <v>31.4</v>
      </c>
      <c r="F21" s="38"/>
      <c r="G21" s="8">
        <f t="shared" si="0"/>
        <v>-1</v>
      </c>
      <c r="H21" s="38">
        <v>60.4</v>
      </c>
      <c r="I21" s="38"/>
      <c r="J21" s="8">
        <f t="shared" si="1"/>
        <v>-1</v>
      </c>
      <c r="K21" s="38">
        <v>62.5</v>
      </c>
      <c r="L21" s="38"/>
      <c r="M21" s="8">
        <f t="shared" si="2"/>
        <v>-1</v>
      </c>
      <c r="N21" s="38">
        <f t="shared" si="6"/>
        <v>208.7</v>
      </c>
      <c r="O21" s="38">
        <f t="shared" si="3"/>
        <v>0</v>
      </c>
      <c r="P21" s="8">
        <f t="shared" si="4"/>
        <v>-1</v>
      </c>
      <c r="Q21" s="32" t="s">
        <v>35</v>
      </c>
      <c r="R21" s="10"/>
      <c r="S21" s="11"/>
      <c r="T21" s="11"/>
      <c r="U21" s="11"/>
      <c r="V21" s="11"/>
    </row>
    <row r="22" spans="1:22" s="4" customFormat="1" ht="30.75" customHeight="1" hidden="1" thickBot="1">
      <c r="A22" s="9" t="s">
        <v>19</v>
      </c>
      <c r="B22" s="25">
        <f>SUM(B19:B21)</f>
        <v>191.70000000000002</v>
      </c>
      <c r="C22" s="25">
        <f>SUM(C19:C21)</f>
        <v>0</v>
      </c>
      <c r="D22" s="28">
        <f>(C22-B22)/B22</f>
        <v>-1</v>
      </c>
      <c r="E22" s="25">
        <f>SUM(E19:E21)</f>
        <v>95.4</v>
      </c>
      <c r="F22" s="25">
        <f>SUM(F19:F21)</f>
        <v>0</v>
      </c>
      <c r="G22" s="28">
        <f t="shared" si="0"/>
        <v>-1</v>
      </c>
      <c r="H22" s="25">
        <f>SUM(H19:H21)</f>
        <v>199.1</v>
      </c>
      <c r="I22" s="25">
        <f>SUM(I19:I21)</f>
        <v>0</v>
      </c>
      <c r="J22" s="28">
        <f t="shared" si="1"/>
        <v>-1</v>
      </c>
      <c r="K22" s="25">
        <f>SUM(K19:K21)</f>
        <v>224.7</v>
      </c>
      <c r="L22" s="25">
        <f>SUM(L19:L21)</f>
        <v>0</v>
      </c>
      <c r="M22" s="28">
        <f t="shared" si="2"/>
        <v>-1</v>
      </c>
      <c r="N22" s="25">
        <f t="shared" si="6"/>
        <v>710.9000000000001</v>
      </c>
      <c r="O22" s="25">
        <f t="shared" si="3"/>
        <v>0</v>
      </c>
      <c r="P22" s="28">
        <f t="shared" si="4"/>
        <v>-1</v>
      </c>
      <c r="Q22" s="31" t="s">
        <v>40</v>
      </c>
      <c r="R22" s="10"/>
      <c r="S22" s="11"/>
      <c r="T22" s="11"/>
      <c r="U22" s="11"/>
      <c r="V22" s="11"/>
    </row>
    <row r="23" spans="1:22" s="4" customFormat="1" ht="30.75" customHeight="1">
      <c r="A23" s="17" t="s">
        <v>56</v>
      </c>
      <c r="B23" s="43">
        <v>81.8</v>
      </c>
      <c r="C23" s="43">
        <v>92.3</v>
      </c>
      <c r="D23" s="8">
        <f t="shared" si="5"/>
        <v>0.12836185819070906</v>
      </c>
      <c r="E23" s="43">
        <v>34.6</v>
      </c>
      <c r="F23" s="43">
        <v>36.1</v>
      </c>
      <c r="G23" s="8">
        <f t="shared" si="0"/>
        <v>0.04335260115606936</v>
      </c>
      <c r="H23" s="43">
        <v>73.6</v>
      </c>
      <c r="I23" s="43">
        <v>60.199999999999996</v>
      </c>
      <c r="J23" s="8">
        <f t="shared" si="1"/>
        <v>-0.18206521739130435</v>
      </c>
      <c r="K23" s="43">
        <v>87.9</v>
      </c>
      <c r="L23" s="43">
        <v>77.2</v>
      </c>
      <c r="M23" s="8">
        <f t="shared" si="2"/>
        <v>-0.12172923777019343</v>
      </c>
      <c r="N23" s="43">
        <f t="shared" si="6"/>
        <v>277.9</v>
      </c>
      <c r="O23" s="43">
        <f t="shared" si="3"/>
        <v>265.8</v>
      </c>
      <c r="P23" s="8">
        <f t="shared" si="4"/>
        <v>-0.0435408420295069</v>
      </c>
      <c r="Q23" s="32" t="s">
        <v>33</v>
      </c>
      <c r="R23" s="11"/>
      <c r="T23" s="37"/>
      <c r="U23" s="11"/>
      <c r="V23" s="11"/>
    </row>
    <row r="24" spans="1:22" s="4" customFormat="1" ht="30.75" customHeight="1">
      <c r="A24" s="17" t="s">
        <v>17</v>
      </c>
      <c r="B24" s="43">
        <v>55.5</v>
      </c>
      <c r="C24" s="43">
        <v>59.9</v>
      </c>
      <c r="D24" s="8">
        <f t="shared" si="5"/>
        <v>0.07927927927927926</v>
      </c>
      <c r="E24" s="43">
        <v>29.4</v>
      </c>
      <c r="F24" s="43">
        <v>31.7</v>
      </c>
      <c r="G24" s="8">
        <f t="shared" si="0"/>
        <v>0.07823129251700683</v>
      </c>
      <c r="H24" s="43">
        <v>65.1</v>
      </c>
      <c r="I24" s="43">
        <v>57.9</v>
      </c>
      <c r="J24" s="8">
        <f t="shared" si="1"/>
        <v>-0.11059907834101376</v>
      </c>
      <c r="K24" s="43">
        <v>74.3</v>
      </c>
      <c r="L24" s="43">
        <v>68.6</v>
      </c>
      <c r="M24" s="8">
        <f t="shared" si="2"/>
        <v>-0.07671601615074028</v>
      </c>
      <c r="N24" s="43">
        <f t="shared" si="6"/>
        <v>224.3</v>
      </c>
      <c r="O24" s="43">
        <f t="shared" si="3"/>
        <v>218.1</v>
      </c>
      <c r="P24" s="8">
        <f t="shared" si="4"/>
        <v>-0.02764155149353552</v>
      </c>
      <c r="Q24" s="32" t="s">
        <v>34</v>
      </c>
      <c r="R24" s="11"/>
      <c r="S24" s="11"/>
      <c r="T24" s="37"/>
      <c r="U24" s="11"/>
      <c r="V24" s="11"/>
    </row>
    <row r="25" spans="1:22" s="4" customFormat="1" ht="30.75" customHeight="1" thickBot="1">
      <c r="A25" s="17" t="s">
        <v>57</v>
      </c>
      <c r="B25" s="43">
        <v>54.4</v>
      </c>
      <c r="C25" s="43">
        <v>65.9</v>
      </c>
      <c r="D25" s="8">
        <f t="shared" si="5"/>
        <v>0.21139705882352955</v>
      </c>
      <c r="E25" s="43">
        <v>31.4</v>
      </c>
      <c r="F25" s="43">
        <v>31.9</v>
      </c>
      <c r="G25" s="8">
        <f t="shared" si="0"/>
        <v>0.01592356687898089</v>
      </c>
      <c r="H25" s="43">
        <v>60.4</v>
      </c>
      <c r="I25" s="43">
        <v>58.3</v>
      </c>
      <c r="J25" s="8">
        <f t="shared" si="1"/>
        <v>-0.034768211920529826</v>
      </c>
      <c r="K25" s="43">
        <v>62.5</v>
      </c>
      <c r="L25" s="43">
        <v>58.6</v>
      </c>
      <c r="M25" s="8">
        <f t="shared" si="2"/>
        <v>-0.062399999999999976</v>
      </c>
      <c r="N25" s="43">
        <f t="shared" si="6"/>
        <v>208.7</v>
      </c>
      <c r="O25" s="43">
        <f t="shared" si="3"/>
        <v>214.70000000000002</v>
      </c>
      <c r="P25" s="8">
        <f t="shared" si="4"/>
        <v>0.028749401054144842</v>
      </c>
      <c r="Q25" s="32" t="s">
        <v>35</v>
      </c>
      <c r="R25" s="11"/>
      <c r="S25" s="11"/>
      <c r="T25" s="37"/>
      <c r="U25" s="11"/>
      <c r="V25" s="11"/>
    </row>
    <row r="26" spans="1:22" s="4" customFormat="1" ht="30.75" customHeight="1" thickBot="1">
      <c r="A26" s="18" t="s">
        <v>19</v>
      </c>
      <c r="B26" s="42">
        <f>SUM(B23:B25)</f>
        <v>191.70000000000002</v>
      </c>
      <c r="C26" s="42">
        <f>SUM(C23:C25)</f>
        <v>218.1</v>
      </c>
      <c r="D26" s="44">
        <f>(C26-B26)/B26</f>
        <v>0.13771517996870097</v>
      </c>
      <c r="E26" s="42">
        <f>SUM(E23:E25)</f>
        <v>95.4</v>
      </c>
      <c r="F26" s="42">
        <f>SUM(F23:F25)</f>
        <v>99.69999999999999</v>
      </c>
      <c r="G26" s="44">
        <f>(F26-E26)/E26</f>
        <v>0.04507337526205433</v>
      </c>
      <c r="H26" s="42">
        <f>SUM(H23:H25)</f>
        <v>199.1</v>
      </c>
      <c r="I26" s="42">
        <f>SUM(I23:I25)</f>
        <v>176.39999999999998</v>
      </c>
      <c r="J26" s="44">
        <f>(I26-H26)/H26</f>
        <v>-0.11401305876444007</v>
      </c>
      <c r="K26" s="42">
        <f>SUM(K23:K25)</f>
        <v>224.7</v>
      </c>
      <c r="L26" s="42">
        <f>SUM(L23:L25)</f>
        <v>204.4</v>
      </c>
      <c r="M26" s="44">
        <f>(L26-K26)/K26</f>
        <v>-0.09034267912772578</v>
      </c>
      <c r="N26" s="42">
        <f>SUM(B26,E26,H26,K26)</f>
        <v>710.9000000000001</v>
      </c>
      <c r="O26" s="42">
        <f t="shared" si="3"/>
        <v>698.5999999999999</v>
      </c>
      <c r="P26" s="44">
        <f>(O26-N26)/N26</f>
        <v>-0.01730201153467461</v>
      </c>
      <c r="Q26" s="45"/>
      <c r="R26" s="11"/>
      <c r="S26" s="11"/>
      <c r="T26" s="11"/>
      <c r="U26" s="11"/>
      <c r="V26" s="11"/>
    </row>
    <row r="27" spans="1:17" s="4" customFormat="1" ht="30.75" customHeight="1" thickBot="1">
      <c r="A27" s="18" t="s">
        <v>10</v>
      </c>
      <c r="B27" s="42">
        <f>SUM(B10,B14,B18,B26)</f>
        <v>897.5000000000001</v>
      </c>
      <c r="C27" s="42">
        <f>SUM(C10,C14,C18,C26)</f>
        <v>1020.4000000000001</v>
      </c>
      <c r="D27" s="28">
        <f>(C27-B27)/B27</f>
        <v>0.13693593314763228</v>
      </c>
      <c r="E27" s="42">
        <f>SUM(E10,E14,E18,E26)</f>
        <v>384.9</v>
      </c>
      <c r="F27" s="42">
        <f>SUM(F10,F14,F18,F26)</f>
        <v>426.09999999999997</v>
      </c>
      <c r="G27" s="28">
        <f t="shared" si="0"/>
        <v>0.10704078981553648</v>
      </c>
      <c r="H27" s="42">
        <f>SUM(H10,H14,H18,H26)</f>
        <v>780.0000000000001</v>
      </c>
      <c r="I27" s="42">
        <f>SUM(I10,I14,I18,I26)</f>
        <v>780.3000000000001</v>
      </c>
      <c r="J27" s="28">
        <f t="shared" si="1"/>
        <v>0.0003846153846153263</v>
      </c>
      <c r="K27" s="42">
        <f>SUM(K10,K14,K18,K26)</f>
        <v>860.7</v>
      </c>
      <c r="L27" s="42">
        <f>SUM(L10,L14,L18,L26)</f>
        <v>879.8000000000001</v>
      </c>
      <c r="M27" s="28">
        <f t="shared" si="2"/>
        <v>0.022191239688625564</v>
      </c>
      <c r="N27" s="42">
        <f t="shared" si="3"/>
        <v>2923.1000000000004</v>
      </c>
      <c r="O27" s="42">
        <f t="shared" si="3"/>
        <v>3106.6000000000004</v>
      </c>
      <c r="P27" s="28">
        <f t="shared" si="4"/>
        <v>0.06277582019089323</v>
      </c>
      <c r="Q27" s="33" t="s">
        <v>0</v>
      </c>
    </row>
    <row r="28" spans="1:17" s="20" customFormat="1" ht="20.25">
      <c r="A28" s="19" t="s">
        <v>20</v>
      </c>
      <c r="G28" s="4"/>
      <c r="J28" s="4"/>
      <c r="O28" s="4"/>
      <c r="P28" s="4"/>
      <c r="Q28" s="20" t="s">
        <v>30</v>
      </c>
    </row>
    <row r="29" spans="1:17" s="14" customFormat="1" ht="18" customHeight="1">
      <c r="A29" s="21" t="s">
        <v>41</v>
      </c>
      <c r="B29" s="26"/>
      <c r="C29" s="26"/>
      <c r="E29" s="26"/>
      <c r="F29" s="26"/>
      <c r="G29" s="4"/>
      <c r="H29" s="26"/>
      <c r="I29" s="26"/>
      <c r="J29" s="4"/>
      <c r="K29" s="27"/>
      <c r="L29" s="27"/>
      <c r="M29" s="20"/>
      <c r="N29" s="20"/>
      <c r="O29" s="4"/>
      <c r="P29" s="4"/>
      <c r="Q29" s="21" t="s">
        <v>42</v>
      </c>
    </row>
    <row r="30" spans="14:15" ht="20.25">
      <c r="N30" s="36"/>
      <c r="O30" s="36"/>
    </row>
    <row r="31" spans="15:16" ht="20.25">
      <c r="O31" s="24"/>
      <c r="P31" s="24"/>
    </row>
    <row r="32" spans="2:6" ht="20.25">
      <c r="B32" s="22"/>
      <c r="C32" s="22"/>
      <c r="D32" s="22"/>
      <c r="E32" s="22"/>
      <c r="F32" s="22"/>
    </row>
    <row r="33" spans="2:6" ht="20.25">
      <c r="B33" s="23"/>
      <c r="C33" s="23"/>
      <c r="D33" s="23"/>
      <c r="E33" s="23"/>
      <c r="F33" s="23"/>
    </row>
  </sheetData>
  <sheetProtection/>
  <mergeCells count="12">
    <mergeCell ref="A1:Q1"/>
    <mergeCell ref="A2:Q2"/>
    <mergeCell ref="Q5:Q6"/>
    <mergeCell ref="A4:A6"/>
    <mergeCell ref="B4:C4"/>
    <mergeCell ref="B5:C5"/>
    <mergeCell ref="E4:F4"/>
    <mergeCell ref="E5:F5"/>
    <mergeCell ref="H4:I4"/>
    <mergeCell ref="H5:I5"/>
    <mergeCell ref="K4:L4"/>
    <mergeCell ref="K5:L5"/>
  </mergeCells>
  <printOptions/>
  <pageMargins left="0.15748031496062992" right="0.2362204724409449" top="0.5118110236220472" bottom="0.3937007874015748" header="0.1968503937007874" footer="0.35433070866141736"/>
  <pageSetup horizontalDpi="300" verticalDpi="300" orientation="landscape" paperSize="9" scale="64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sharaf.gf</cp:lastModifiedBy>
  <cp:lastPrinted>2014-04-27T10:18:28Z</cp:lastPrinted>
  <dcterms:created xsi:type="dcterms:W3CDTF">2002-01-30T08:29:26Z</dcterms:created>
  <dcterms:modified xsi:type="dcterms:W3CDTF">2015-01-25T12:59:48Z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