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45" windowHeight="7515" firstSheet="1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<sst xmlns="http://schemas.openxmlformats.org/spreadsheetml/2006/main" count="454" uniqueCount="332">
  <si>
    <t>الجنسية</t>
  </si>
  <si>
    <t>عدد السياح/عدد الزوار الكلي</t>
  </si>
  <si>
    <t>عدد سياح المبيت</t>
  </si>
  <si>
    <t>عدد زوار اليوم الواحد</t>
  </si>
  <si>
    <t>الأردن</t>
  </si>
  <si>
    <t xml:space="preserve">الإمارات </t>
  </si>
  <si>
    <t xml:space="preserve">البحرين </t>
  </si>
  <si>
    <t xml:space="preserve">السعودية </t>
  </si>
  <si>
    <t>سوريا</t>
  </si>
  <si>
    <t>العراق</t>
  </si>
  <si>
    <t xml:space="preserve">عمان </t>
  </si>
  <si>
    <t>فلسطين</t>
  </si>
  <si>
    <t>قطر</t>
  </si>
  <si>
    <t>الكويت</t>
  </si>
  <si>
    <t>لبنان</t>
  </si>
  <si>
    <t>اليمن</t>
  </si>
  <si>
    <t>تونس</t>
  </si>
  <si>
    <t>الجزائر</t>
  </si>
  <si>
    <t>جيبوتي</t>
  </si>
  <si>
    <t>السودان</t>
  </si>
  <si>
    <t>الصومال</t>
  </si>
  <si>
    <t>ليبيا</t>
  </si>
  <si>
    <t>مصر</t>
  </si>
  <si>
    <t xml:space="preserve">المغرب </t>
  </si>
  <si>
    <t xml:space="preserve">موريتانيا </t>
  </si>
  <si>
    <t>ارتيريا</t>
  </si>
  <si>
    <t xml:space="preserve">جزر القمر </t>
  </si>
  <si>
    <t>أفغانستان</t>
  </si>
  <si>
    <t>إسرائيل</t>
  </si>
  <si>
    <t>اذربيجان</t>
  </si>
  <si>
    <t>ارمينيا</t>
  </si>
  <si>
    <t>اندونيسيا</t>
  </si>
  <si>
    <t>اوزباكستان</t>
  </si>
  <si>
    <t>ايران</t>
  </si>
  <si>
    <t>بابوا نيوغينيا</t>
  </si>
  <si>
    <t>الباكستان</t>
  </si>
  <si>
    <t>بروناي (دار السلام)</t>
  </si>
  <si>
    <t>بنغلادش</t>
  </si>
  <si>
    <t>بوتان</t>
  </si>
  <si>
    <t>بورما ( ميانمار )</t>
  </si>
  <si>
    <t>تايلاند</t>
  </si>
  <si>
    <t>تايوان</t>
  </si>
  <si>
    <t>تركمنستان</t>
  </si>
  <si>
    <t>تركيا</t>
  </si>
  <si>
    <t>تيمور الشرقية</t>
  </si>
  <si>
    <t>جورجيا</t>
  </si>
  <si>
    <t>سنغافوره</t>
  </si>
  <si>
    <t>سيريلانكا</t>
  </si>
  <si>
    <t>الصين الشعبية</t>
  </si>
  <si>
    <t>طاجاكستان</t>
  </si>
  <si>
    <t>الفلبين</t>
  </si>
  <si>
    <t>فيتنام</t>
  </si>
  <si>
    <t>قيرغستان</t>
  </si>
  <si>
    <t>كازخستان</t>
  </si>
  <si>
    <t>كوريا الجنوبية</t>
  </si>
  <si>
    <t>كوريا الشمالية</t>
  </si>
  <si>
    <t>كمبوديا</t>
  </si>
  <si>
    <t>لاوس</t>
  </si>
  <si>
    <t>المالديف</t>
  </si>
  <si>
    <t>ماليزيا</t>
  </si>
  <si>
    <t>منغوليا</t>
  </si>
  <si>
    <t>نيبال</t>
  </si>
  <si>
    <t>الهند</t>
  </si>
  <si>
    <t>هونغ كونغ</t>
  </si>
  <si>
    <t>اليابان</t>
  </si>
  <si>
    <t>أستراليا</t>
  </si>
  <si>
    <t>توفالو</t>
  </si>
  <si>
    <t>تونغا</t>
  </si>
  <si>
    <t>جزر سليمان</t>
  </si>
  <si>
    <t>جزر مارشال</t>
  </si>
  <si>
    <t>ساموا الغربية</t>
  </si>
  <si>
    <t>غوام</t>
  </si>
  <si>
    <t>فانواتو</t>
  </si>
  <si>
    <t>فيجي</t>
  </si>
  <si>
    <t>كريباتي</t>
  </si>
  <si>
    <t>ميكرونيزيا</t>
  </si>
  <si>
    <t>ناؤورو</t>
  </si>
  <si>
    <t>نيوزلندا</t>
  </si>
  <si>
    <t>أنغولا</t>
  </si>
  <si>
    <t>إفريقيا الوسطى</t>
  </si>
  <si>
    <t>اثيوبيا</t>
  </si>
  <si>
    <t>اوغندا</t>
  </si>
  <si>
    <t>بنين</t>
  </si>
  <si>
    <t>بوتسوانا</t>
  </si>
  <si>
    <t>بوركينا فاسو</t>
  </si>
  <si>
    <t>بوروندي</t>
  </si>
  <si>
    <t>تانزانيا</t>
  </si>
  <si>
    <t>توغو</t>
  </si>
  <si>
    <t>جنوب إفريقيا</t>
  </si>
  <si>
    <t>راواندا</t>
  </si>
  <si>
    <t>زامبيا</t>
  </si>
  <si>
    <t>زيمبابوي</t>
  </si>
  <si>
    <t>ساحل العاج</t>
  </si>
  <si>
    <t>ساوتومي وبرنسيب</t>
  </si>
  <si>
    <t>السنغال</t>
  </si>
  <si>
    <t>سوازيلاند</t>
  </si>
  <si>
    <t>سيراليون</t>
  </si>
  <si>
    <t>سيشل</t>
  </si>
  <si>
    <t>الغابون</t>
  </si>
  <si>
    <t>غامبيا</t>
  </si>
  <si>
    <t>غانا</t>
  </si>
  <si>
    <t>غينيا</t>
  </si>
  <si>
    <t>غينيا بيساو</t>
  </si>
  <si>
    <t>الكاميرون</t>
  </si>
  <si>
    <t>الكنغو الديمقراطية ( زائير )</t>
  </si>
  <si>
    <t>الكونغو</t>
  </si>
  <si>
    <t>كيب فيرد (الرأس الأخضر)</t>
  </si>
  <si>
    <t>كينيا</t>
  </si>
  <si>
    <t>ليبيريا</t>
  </si>
  <si>
    <t>ليسوتو</t>
  </si>
  <si>
    <t>مالاوي</t>
  </si>
  <si>
    <t>مالي</t>
  </si>
  <si>
    <t>مدغشقر</t>
  </si>
  <si>
    <t>موريشيوس</t>
  </si>
  <si>
    <t>موزمبيق</t>
  </si>
  <si>
    <t>ناميبيا</t>
  </si>
  <si>
    <t>تشاد</t>
  </si>
  <si>
    <t>النيجر</t>
  </si>
  <si>
    <t>نيجيريا</t>
  </si>
  <si>
    <t>إسبانيا</t>
  </si>
  <si>
    <t>ألمانيا</t>
  </si>
  <si>
    <t>أندورا</t>
  </si>
  <si>
    <t>إيرلندا</t>
  </si>
  <si>
    <t>أيسلندا</t>
  </si>
  <si>
    <t>إيطاليا</t>
  </si>
  <si>
    <t>البرتغال</t>
  </si>
  <si>
    <t>بريطانيا</t>
  </si>
  <si>
    <t>بلجيكا</t>
  </si>
  <si>
    <t>الدنمارك</t>
  </si>
  <si>
    <t>سان مارينو</t>
  </si>
  <si>
    <t>السويد</t>
  </si>
  <si>
    <t>سويسرا</t>
  </si>
  <si>
    <t>فرنسا</t>
  </si>
  <si>
    <t>فنلندا</t>
  </si>
  <si>
    <t>قبرص</t>
  </si>
  <si>
    <t>لوكسومبورغ</t>
  </si>
  <si>
    <t>ليشتنشتاين</t>
  </si>
  <si>
    <t>مالطا</t>
  </si>
  <si>
    <t>موناكو</t>
  </si>
  <si>
    <t>النرويج</t>
  </si>
  <si>
    <t>النمسا</t>
  </si>
  <si>
    <t>هولندا</t>
  </si>
  <si>
    <t>اليونان</t>
  </si>
  <si>
    <t>أستونيا</t>
  </si>
  <si>
    <t>ألبانيا</t>
  </si>
  <si>
    <t>أوكرانيا</t>
  </si>
  <si>
    <t>بلغاريا</t>
  </si>
  <si>
    <t>البوسنة والهرسك</t>
  </si>
  <si>
    <t>بولندا</t>
  </si>
  <si>
    <t>تشيك</t>
  </si>
  <si>
    <t>روسيا</t>
  </si>
  <si>
    <t>روسيا البيضاء</t>
  </si>
  <si>
    <t>رومانيا</t>
  </si>
  <si>
    <t>سلوفاكيا</t>
  </si>
  <si>
    <t>سلوفانيا</t>
  </si>
  <si>
    <t>كرواتيا</t>
  </si>
  <si>
    <t>صربيا</t>
  </si>
  <si>
    <t>لاتفيا</t>
  </si>
  <si>
    <t>لتوانيا</t>
  </si>
  <si>
    <t>مكدونيا</t>
  </si>
  <si>
    <t>مولدافيا</t>
  </si>
  <si>
    <t>هنغاريا</t>
  </si>
  <si>
    <t>يوغسلافيا</t>
  </si>
  <si>
    <t>الولايات المتحدة الأمريكية</t>
  </si>
  <si>
    <t>كندا</t>
  </si>
  <si>
    <t>انتيغوا وباربودا</t>
  </si>
  <si>
    <t>باربادوس</t>
  </si>
  <si>
    <t>بليز</t>
  </si>
  <si>
    <t>بنما</t>
  </si>
  <si>
    <t>البهاما</t>
  </si>
  <si>
    <t>بورتوريكو</t>
  </si>
  <si>
    <t>ترينداد وتوباغو</t>
  </si>
  <si>
    <t>جامايكا</t>
  </si>
  <si>
    <t>جرينادا</t>
  </si>
  <si>
    <t>دومينيكا</t>
  </si>
  <si>
    <t>الدومينيكان</t>
  </si>
  <si>
    <t>سانت فنسنت وغرناديز</t>
  </si>
  <si>
    <t>سانت كتس ونيفس</t>
  </si>
  <si>
    <t>سانت لويس</t>
  </si>
  <si>
    <t>السلفادور</t>
  </si>
  <si>
    <t>سورينام</t>
  </si>
  <si>
    <t>غواتيمالا</t>
  </si>
  <si>
    <t>كوبا</t>
  </si>
  <si>
    <t>المكسيك</t>
  </si>
  <si>
    <t>كوستاريكا</t>
  </si>
  <si>
    <t>نيكاراغوا</t>
  </si>
  <si>
    <t>هاييتى</t>
  </si>
  <si>
    <t>هندوراس</t>
  </si>
  <si>
    <t>الأرجنتين</t>
  </si>
  <si>
    <t>الأكوادور</t>
  </si>
  <si>
    <t>أوراغوى</t>
  </si>
  <si>
    <t>باراغوي</t>
  </si>
  <si>
    <t>البرازيل</t>
  </si>
  <si>
    <t>بوليفيا</t>
  </si>
  <si>
    <t>بيرو</t>
  </si>
  <si>
    <t>تشيلي</t>
  </si>
  <si>
    <t>فنزويلا</t>
  </si>
  <si>
    <t>كولومبيا</t>
  </si>
  <si>
    <t>اخرى امريكي</t>
  </si>
  <si>
    <t>اخرى اوروبي</t>
  </si>
  <si>
    <t>اخرى اسيوي</t>
  </si>
  <si>
    <t>اخرى افريقي</t>
  </si>
  <si>
    <t>عرب</t>
  </si>
  <si>
    <t>اجانب</t>
  </si>
  <si>
    <t>اردني</t>
  </si>
  <si>
    <t>المجموع الكلي</t>
  </si>
  <si>
    <t>نسبة التغير 12/11</t>
  </si>
  <si>
    <t>مجموع العرب</t>
  </si>
  <si>
    <t>مجموع اسيا</t>
  </si>
  <si>
    <t>مجموع افريقيا</t>
  </si>
  <si>
    <t>مجموع اوروبا</t>
  </si>
  <si>
    <t>مجموع امريكيا</t>
  </si>
  <si>
    <t>عدد السياح القادمين خلال الفترة  كانون ثاني - شباط 2011- 2012</t>
  </si>
  <si>
    <t>Nationality</t>
  </si>
  <si>
    <t>S.Africa</t>
  </si>
  <si>
    <t>Ethiopia</t>
  </si>
  <si>
    <t>Kenya</t>
  </si>
  <si>
    <t>Nigeria</t>
  </si>
  <si>
    <t>Other Africa</t>
  </si>
  <si>
    <t>Total Africa</t>
  </si>
  <si>
    <t>U.S.A</t>
  </si>
  <si>
    <t>Canada</t>
  </si>
  <si>
    <t>Argentina</t>
  </si>
  <si>
    <t>Brazil</t>
  </si>
  <si>
    <t>Chile</t>
  </si>
  <si>
    <t>Venezuela</t>
  </si>
  <si>
    <t>Colombia</t>
  </si>
  <si>
    <t>Mexico</t>
  </si>
  <si>
    <t>Other America</t>
  </si>
  <si>
    <t>Total America</t>
  </si>
  <si>
    <t>Costa Rica</t>
  </si>
  <si>
    <t>Afghanistan</t>
  </si>
  <si>
    <t>Indonesia</t>
  </si>
  <si>
    <t>Iran</t>
  </si>
  <si>
    <t>China</t>
  </si>
  <si>
    <t>Philippines</t>
  </si>
  <si>
    <t>Taiwan</t>
  </si>
  <si>
    <t>Singapore</t>
  </si>
  <si>
    <t>S- Korea Rep</t>
  </si>
  <si>
    <t>Malaysia</t>
  </si>
  <si>
    <t>Vietnam</t>
  </si>
  <si>
    <t>Nepal</t>
  </si>
  <si>
    <t>India</t>
  </si>
  <si>
    <t>Hong Kong</t>
  </si>
  <si>
    <t>Japan</t>
  </si>
  <si>
    <t>Australia</t>
  </si>
  <si>
    <t>New Zealand</t>
  </si>
  <si>
    <t>Thailand</t>
  </si>
  <si>
    <t>Pakistan</t>
  </si>
  <si>
    <t>Bangladesh</t>
  </si>
  <si>
    <t>Srilanka</t>
  </si>
  <si>
    <t>Other Asia</t>
  </si>
  <si>
    <t>Spain</t>
  </si>
  <si>
    <t>Germany</t>
  </si>
  <si>
    <t>Ireland</t>
  </si>
  <si>
    <t>Iceland</t>
  </si>
  <si>
    <t>Italy</t>
  </si>
  <si>
    <t>Portugal</t>
  </si>
  <si>
    <t>Belgium</t>
  </si>
  <si>
    <t>U.K</t>
  </si>
  <si>
    <t>Sweden</t>
  </si>
  <si>
    <t>Denmark</t>
  </si>
  <si>
    <t>Switzerland</t>
  </si>
  <si>
    <t>France</t>
  </si>
  <si>
    <t>Finland</t>
  </si>
  <si>
    <t>Cyprus</t>
  </si>
  <si>
    <t>Norway</t>
  </si>
  <si>
    <t>Austria</t>
  </si>
  <si>
    <t>Netherlands</t>
  </si>
  <si>
    <t>Greece</t>
  </si>
  <si>
    <t>Ukraine</t>
  </si>
  <si>
    <t>Estonia</t>
  </si>
  <si>
    <t>Bulgaria</t>
  </si>
  <si>
    <t>Bosnia &amp; Herzq</t>
  </si>
  <si>
    <t>Israel</t>
  </si>
  <si>
    <t>Poland</t>
  </si>
  <si>
    <t>Czechrep</t>
  </si>
  <si>
    <t>Russia</t>
  </si>
  <si>
    <t>Belarus</t>
  </si>
  <si>
    <t>Romania</t>
  </si>
  <si>
    <t>Slovakia</t>
  </si>
  <si>
    <t>Luxembourg</t>
  </si>
  <si>
    <t>Lithuania</t>
  </si>
  <si>
    <t>Macedonia</t>
  </si>
  <si>
    <t>Republic of Moldova</t>
  </si>
  <si>
    <t>Kazakhstan</t>
  </si>
  <si>
    <t>Hungary</t>
  </si>
  <si>
    <t>Azerbaijan</t>
  </si>
  <si>
    <t>Slovenia</t>
  </si>
  <si>
    <t>Croatia</t>
  </si>
  <si>
    <t>Turkey</t>
  </si>
  <si>
    <t>Georgia</t>
  </si>
  <si>
    <t>Armenia</t>
  </si>
  <si>
    <t>Latvia</t>
  </si>
  <si>
    <t>Other Europe</t>
  </si>
  <si>
    <t>Total Europe</t>
  </si>
  <si>
    <t>Total Asia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</si>
  <si>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</si>
  <si>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</si>
  <si>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</si>
  <si>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</si>
  <si>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</si>
  <si>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</si>
  <si>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</si>
  <si>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</si>
  <si>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</si>
  <si>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</si>
  <si>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</si>
  <si>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</si>
  <si>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</si>
  <si>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</si>
  <si>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</si>
  <si>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</si>
  <si>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</si>
  <si>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U.A.E</t>
  </si>
  <si>
    <t>Oman</t>
  </si>
  <si>
    <t>Qatar</t>
  </si>
  <si>
    <t>Total Arab</t>
  </si>
  <si>
    <t xml:space="preserve">Jordanias Residing Abroad                   </t>
  </si>
  <si>
    <t>اردني مقيم في الخارج</t>
  </si>
  <si>
    <t>G.Total</t>
  </si>
  <si>
    <t>مجموع امريكا</t>
  </si>
  <si>
    <t>الجنسيـــــــــــــــة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</si>
  <si>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</si>
  <si>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</si>
  <si>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</si>
  <si>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</si>
  <si>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</si>
  <si>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</si>
  <si>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جدول 2.2 عدد سياح المبيت وزوار اليوم الواحد حسب الجنسية للاعوام  2011 -2012</t>
  </si>
  <si>
    <t>نسبة التغير% 12/11  Relative Change%</t>
  </si>
  <si>
    <t>Table 2.2 Tourist  Overnight and Same Day Visitors By Nationality  2011 -2012</t>
  </si>
</sst>
</file>

<file path=xl/styles.xml><?xml version="1.0" encoding="utf-8"?>
<styleSheet xmlns="http://schemas.openxmlformats.org/spreadsheetml/2006/main">
  <numFmts count="3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* #,##0_ ;_ * \-#,##0_ ;_ * &quot;-&quot;_ ;_ @_ "/>
    <numFmt numFmtId="178" formatCode="_ &quot;रु&quot;\ * #,##0.00_ ;_ &quot;रु&quot;\ * \-#,##0.00_ ;_ &quot;रु&quot;\ * &quot;-&quot;??_ ;_ @_ "/>
    <numFmt numFmtId="179" formatCode="_ * #,##0.00_ ;_ * \-#,##0.00_ ;_ * &quot;-&quot;??_ ;_ @_ "/>
    <numFmt numFmtId="180" formatCode="0.0"/>
    <numFmt numFmtId="181" formatCode="0.0%"/>
    <numFmt numFmtId="182" formatCode="0.00000"/>
    <numFmt numFmtId="183" formatCode="0.0000"/>
    <numFmt numFmtId="184" formatCode="0.000"/>
    <numFmt numFmtId="185" formatCode="0.000000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32" borderId="13" xfId="0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32" borderId="15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33" borderId="37" xfId="0" applyNumberFormat="1" applyFont="1" applyFill="1" applyBorder="1" applyAlignment="1">
      <alignment horizontal="center" vertical="top" wrapText="1"/>
    </xf>
    <xf numFmtId="3" fontId="2" fillId="33" borderId="38" xfId="0" applyNumberFormat="1" applyFont="1" applyFill="1" applyBorder="1" applyAlignment="1">
      <alignment horizontal="center" vertical="top" wrapText="1"/>
    </xf>
    <xf numFmtId="3" fontId="2" fillId="33" borderId="39" xfId="0" applyNumberFormat="1" applyFont="1" applyFill="1" applyBorder="1" applyAlignment="1">
      <alignment horizontal="center" vertical="top" wrapText="1"/>
    </xf>
    <xf numFmtId="3" fontId="5" fillId="33" borderId="16" xfId="0" applyNumberFormat="1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40" xfId="0" applyFont="1" applyFill="1" applyBorder="1" applyAlignment="1">
      <alignment/>
    </xf>
    <xf numFmtId="180" fontId="1" fillId="33" borderId="11" xfId="0" applyNumberFormat="1" applyFont="1" applyFill="1" applyBorder="1" applyAlignment="1">
      <alignment/>
    </xf>
    <xf numFmtId="180" fontId="1" fillId="33" borderId="17" xfId="0" applyNumberFormat="1" applyFont="1" applyFill="1" applyBorder="1" applyAlignment="1">
      <alignment/>
    </xf>
    <xf numFmtId="180" fontId="1" fillId="33" borderId="18" xfId="0" applyNumberFormat="1" applyFont="1" applyFill="1" applyBorder="1" applyAlignment="1">
      <alignment/>
    </xf>
    <xf numFmtId="180" fontId="1" fillId="33" borderId="16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80" fontId="1" fillId="33" borderId="14" xfId="0" applyNumberFormat="1" applyFont="1" applyFill="1" applyBorder="1" applyAlignment="1">
      <alignment/>
    </xf>
    <xf numFmtId="180" fontId="1" fillId="33" borderId="15" xfId="0" applyNumberFormat="1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0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27" xfId="0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180" fontId="1" fillId="33" borderId="23" xfId="0" applyNumberFormat="1" applyFont="1" applyFill="1" applyBorder="1" applyAlignment="1">
      <alignment/>
    </xf>
    <xf numFmtId="180" fontId="1" fillId="33" borderId="24" xfId="0" applyNumberFormat="1" applyFont="1" applyFill="1" applyBorder="1" applyAlignment="1">
      <alignment/>
    </xf>
    <xf numFmtId="180" fontId="1" fillId="33" borderId="30" xfId="0" applyNumberFormat="1" applyFont="1" applyFill="1" applyBorder="1" applyAlignment="1">
      <alignment/>
    </xf>
    <xf numFmtId="0" fontId="1" fillId="33" borderId="42" xfId="0" applyFont="1" applyFill="1" applyBorder="1" applyAlignment="1">
      <alignment/>
    </xf>
    <xf numFmtId="1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2" fillId="33" borderId="4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1" fillId="34" borderId="12" xfId="0" applyNumberFormat="1" applyFont="1" applyFill="1" applyBorder="1" applyAlignment="1">
      <alignment/>
    </xf>
    <xf numFmtId="180" fontId="1" fillId="34" borderId="11" xfId="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1" fontId="4" fillId="33" borderId="50" xfId="0" applyNumberFormat="1" applyFont="1" applyFill="1" applyBorder="1" applyAlignment="1">
      <alignment horizontal="center" vertical="center" readingOrder="2"/>
    </xf>
    <xf numFmtId="1" fontId="4" fillId="33" borderId="19" xfId="0" applyNumberFormat="1" applyFont="1" applyFill="1" applyBorder="1" applyAlignment="1">
      <alignment horizontal="center" vertical="center" readingOrder="2"/>
    </xf>
    <xf numFmtId="1" fontId="4" fillId="33" borderId="20" xfId="0" applyNumberFormat="1" applyFont="1" applyFill="1" applyBorder="1" applyAlignment="1">
      <alignment horizontal="center" vertical="center" readingOrder="2"/>
    </xf>
    <xf numFmtId="0" fontId="2" fillId="33" borderId="51" xfId="0" applyFont="1" applyFill="1" applyBorder="1" applyAlignment="1">
      <alignment horizontal="left" vertical="center" textRotation="90"/>
    </xf>
    <xf numFmtId="0" fontId="2" fillId="33" borderId="12" xfId="0" applyFont="1" applyFill="1" applyBorder="1" applyAlignment="1">
      <alignment horizontal="left" vertical="center" textRotation="90"/>
    </xf>
    <xf numFmtId="0" fontId="2" fillId="33" borderId="18" xfId="0" applyFont="1" applyFill="1" applyBorder="1" applyAlignment="1">
      <alignment horizontal="left" vertical="center" textRotation="90"/>
    </xf>
    <xf numFmtId="0" fontId="2" fillId="33" borderId="46" xfId="0" applyFont="1" applyFill="1" applyBorder="1" applyAlignment="1">
      <alignment horizontal="right" vertical="center" textRotation="90"/>
    </xf>
    <xf numFmtId="0" fontId="2" fillId="33" borderId="40" xfId="0" applyFont="1" applyFill="1" applyBorder="1" applyAlignment="1">
      <alignment horizontal="right" vertical="center" textRotation="90"/>
    </xf>
    <xf numFmtId="0" fontId="2" fillId="33" borderId="47" xfId="0" applyFont="1" applyFill="1" applyBorder="1" applyAlignment="1">
      <alignment horizontal="right" vertical="center" textRotation="90"/>
    </xf>
    <xf numFmtId="0" fontId="3" fillId="33" borderId="0" xfId="0" applyFont="1" applyFill="1" applyAlignment="1">
      <alignment horizontal="center"/>
    </xf>
    <xf numFmtId="3" fontId="5" fillId="34" borderId="52" xfId="0" applyNumberFormat="1" applyFont="1" applyFill="1" applyBorder="1" applyAlignment="1">
      <alignment horizontal="center" vertical="center" wrapText="1"/>
    </xf>
    <xf numFmtId="3" fontId="5" fillId="34" borderId="53" xfId="0" applyNumberFormat="1" applyFont="1" applyFill="1" applyBorder="1" applyAlignment="1">
      <alignment horizontal="center" vertical="center" wrapText="1"/>
    </xf>
    <xf numFmtId="3" fontId="5" fillId="34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4" customWidth="1"/>
    <col min="2" max="2" width="12.421875" style="4" customWidth="1"/>
    <col min="3" max="3" width="13.57421875" style="4" customWidth="1"/>
    <col min="4" max="4" width="12.421875" style="4" customWidth="1"/>
    <col min="5" max="7" width="11.00390625" style="4" customWidth="1"/>
    <col min="8" max="10" width="10.57421875" style="4" customWidth="1"/>
    <col min="11" max="16384" width="9.140625" style="4" customWidth="1"/>
  </cols>
  <sheetData>
    <row r="1" spans="1:10" ht="16.5" thickBot="1">
      <c r="A1" s="83" t="s">
        <v>212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6.5" thickBot="1">
      <c r="A2" s="87" t="s">
        <v>0</v>
      </c>
      <c r="B2" s="84">
        <v>2011</v>
      </c>
      <c r="C2" s="85"/>
      <c r="D2" s="86"/>
      <c r="E2" s="84">
        <v>2012</v>
      </c>
      <c r="F2" s="85"/>
      <c r="G2" s="86"/>
      <c r="H2" s="89" t="s">
        <v>206</v>
      </c>
      <c r="I2" s="90"/>
      <c r="J2" s="90"/>
    </row>
    <row r="3" spans="1:10" ht="16.5" thickBot="1">
      <c r="A3" s="88"/>
      <c r="B3" s="5" t="s">
        <v>1</v>
      </c>
      <c r="C3" s="6" t="s">
        <v>2</v>
      </c>
      <c r="D3" s="7" t="s">
        <v>3</v>
      </c>
      <c r="E3" s="5" t="s">
        <v>1</v>
      </c>
      <c r="F3" s="6" t="s">
        <v>2</v>
      </c>
      <c r="G3" s="7" t="s">
        <v>3</v>
      </c>
      <c r="H3" s="5" t="s">
        <v>1</v>
      </c>
      <c r="I3" s="6" t="s">
        <v>2</v>
      </c>
      <c r="J3" s="7" t="s">
        <v>3</v>
      </c>
    </row>
    <row r="4" spans="1:10" ht="21" customHeight="1" thickBot="1">
      <c r="A4" s="23" t="s">
        <v>4</v>
      </c>
      <c r="B4" s="24">
        <v>121726.96843469235</v>
      </c>
      <c r="C4" s="24">
        <v>119249.00910748304</v>
      </c>
      <c r="D4" s="24">
        <v>2543.4766272263805</v>
      </c>
      <c r="E4" s="24">
        <v>158163.86862094884</v>
      </c>
      <c r="F4" s="24">
        <v>155278.74100642817</v>
      </c>
      <c r="G4" s="24">
        <v>2965.534455348419</v>
      </c>
      <c r="H4" s="25">
        <f>(E4-B4)/B4*100</f>
        <v>29.933301268243795</v>
      </c>
      <c r="I4" s="25">
        <f>(F4-C4)/C4*100</f>
        <v>30.213862713500916</v>
      </c>
      <c r="J4" s="26">
        <f>(G4-D4)/D4*100</f>
        <v>16.593737233681043</v>
      </c>
    </row>
    <row r="5" spans="2:10" ht="15.75">
      <c r="B5" s="1"/>
      <c r="C5" s="2"/>
      <c r="D5" s="3"/>
      <c r="E5" s="1"/>
      <c r="F5" s="2"/>
      <c r="G5" s="3"/>
      <c r="H5" s="11"/>
      <c r="I5" s="12"/>
      <c r="J5" s="13"/>
    </row>
    <row r="6" spans="1:10" ht="15.75">
      <c r="A6" s="4" t="s">
        <v>5</v>
      </c>
      <c r="B6" s="1">
        <v>2901.7450703797676</v>
      </c>
      <c r="C6" s="2">
        <v>2147.816672167058</v>
      </c>
      <c r="D6" s="3">
        <v>753.9283982127093</v>
      </c>
      <c r="E6" s="1">
        <v>1985.5308795510248</v>
      </c>
      <c r="F6" s="2">
        <v>1868.794430248654</v>
      </c>
      <c r="G6" s="3">
        <v>116.73644930237074</v>
      </c>
      <c r="H6" s="11">
        <f aca="true" t="shared" si="0" ref="H6:H57">(E6-B6)/B6*100</f>
        <v>-31.574592826268944</v>
      </c>
      <c r="I6" s="12">
        <f aca="true" t="shared" si="1" ref="I6:I57">(F6-C6)/C6*100</f>
        <v>-12.990971042090028</v>
      </c>
      <c r="J6" s="13">
        <f aca="true" t="shared" si="2" ref="J6:J57">(G6-D6)/D6*100</f>
        <v>-84.51624191645911</v>
      </c>
    </row>
    <row r="7" spans="1:10" ht="15.75">
      <c r="A7" s="4" t="s">
        <v>6</v>
      </c>
      <c r="B7" s="1">
        <v>14568.853393276047</v>
      </c>
      <c r="C7" s="2">
        <v>3922.005499243758</v>
      </c>
      <c r="D7" s="3">
        <v>10646.847894032288</v>
      </c>
      <c r="E7" s="1">
        <v>8451.69934008216</v>
      </c>
      <c r="F7" s="2">
        <v>3424.7147580280603</v>
      </c>
      <c r="G7" s="3">
        <v>5026.984582054098</v>
      </c>
      <c r="H7" s="11">
        <f t="shared" si="0"/>
        <v>-41.987889424552336</v>
      </c>
      <c r="I7" s="12">
        <f t="shared" si="1"/>
        <v>-12.67950137529347</v>
      </c>
      <c r="J7" s="13">
        <f t="shared" si="2"/>
        <v>-52.78429228925309</v>
      </c>
    </row>
    <row r="8" spans="1:10" ht="15.75">
      <c r="A8" s="4" t="s">
        <v>7</v>
      </c>
      <c r="B8" s="1">
        <v>173290.9047899615</v>
      </c>
      <c r="C8" s="2">
        <v>74155.45564342721</v>
      </c>
      <c r="D8" s="3">
        <v>99135.4491465343</v>
      </c>
      <c r="E8" s="1">
        <v>165890.47643771453</v>
      </c>
      <c r="F8" s="2">
        <v>83061.02646764896</v>
      </c>
      <c r="G8" s="3">
        <v>82829.44997006562</v>
      </c>
      <c r="H8" s="11">
        <f t="shared" si="0"/>
        <v>-4.270523234451748</v>
      </c>
      <c r="I8" s="12">
        <f t="shared" si="1"/>
        <v>12.009326551836917</v>
      </c>
      <c r="J8" s="13">
        <f t="shared" si="2"/>
        <v>-16.4482022493956</v>
      </c>
    </row>
    <row r="9" spans="1:10" ht="15.75">
      <c r="A9" s="4" t="s">
        <v>8</v>
      </c>
      <c r="B9" s="1">
        <v>275542.1672574965</v>
      </c>
      <c r="C9" s="2">
        <v>63781.24266580194</v>
      </c>
      <c r="D9" s="3">
        <v>211760.9245916946</v>
      </c>
      <c r="E9" s="1">
        <v>216083.65339882585</v>
      </c>
      <c r="F9" s="2">
        <v>54178.91042765729</v>
      </c>
      <c r="G9" s="3">
        <v>161904.7429711686</v>
      </c>
      <c r="H9" s="11">
        <f t="shared" si="0"/>
        <v>-21.578734917587468</v>
      </c>
      <c r="I9" s="12">
        <f t="shared" si="1"/>
        <v>-15.055103721416204</v>
      </c>
      <c r="J9" s="13">
        <f t="shared" si="2"/>
        <v>-23.543617273420896</v>
      </c>
    </row>
    <row r="10" spans="1:10" ht="15.75">
      <c r="A10" s="4" t="s">
        <v>9</v>
      </c>
      <c r="B10" s="1">
        <v>43384.47623425765</v>
      </c>
      <c r="C10" s="2">
        <v>42361.07464912783</v>
      </c>
      <c r="D10" s="3">
        <v>1023.4015851298174</v>
      </c>
      <c r="E10" s="1">
        <v>53627.37037856906</v>
      </c>
      <c r="F10" s="2">
        <v>52710.95616759095</v>
      </c>
      <c r="G10" s="3">
        <v>916.4142109781278</v>
      </c>
      <c r="H10" s="11">
        <f t="shared" si="0"/>
        <v>23.60958350402608</v>
      </c>
      <c r="I10" s="12">
        <f t="shared" si="1"/>
        <v>24.432528221226818</v>
      </c>
      <c r="J10" s="13">
        <f t="shared" si="2"/>
        <v>-10.454095020589433</v>
      </c>
    </row>
    <row r="11" spans="1:10" ht="15.75">
      <c r="A11" s="4" t="s">
        <v>10</v>
      </c>
      <c r="B11" s="1">
        <v>3306.588491995913</v>
      </c>
      <c r="C11" s="2">
        <v>2450.413099361565</v>
      </c>
      <c r="D11" s="3">
        <v>856.1753926343481</v>
      </c>
      <c r="E11" s="1">
        <v>2715.1259579359676</v>
      </c>
      <c r="F11" s="2">
        <v>2594.686934998367</v>
      </c>
      <c r="G11" s="3">
        <v>120.43902293760063</v>
      </c>
      <c r="H11" s="11">
        <f t="shared" si="0"/>
        <v>-17.887394681608193</v>
      </c>
      <c r="I11" s="12">
        <f t="shared" si="1"/>
        <v>5.887735242453266</v>
      </c>
      <c r="J11" s="13">
        <f t="shared" si="2"/>
        <v>-85.93290300401833</v>
      </c>
    </row>
    <row r="12" spans="1:10" ht="15.75">
      <c r="A12" s="4" t="s">
        <v>11</v>
      </c>
      <c r="B12" s="1">
        <v>42661.80861668358</v>
      </c>
      <c r="C12" s="2">
        <v>36490.72973364964</v>
      </c>
      <c r="D12" s="3">
        <v>6171.078883033937</v>
      </c>
      <c r="E12" s="1">
        <v>54053.747517285825</v>
      </c>
      <c r="F12" s="2">
        <v>43016.544682034895</v>
      </c>
      <c r="G12" s="3">
        <v>11037.202835250931</v>
      </c>
      <c r="H12" s="11">
        <f t="shared" si="0"/>
        <v>26.702897204754812</v>
      </c>
      <c r="I12" s="12">
        <f t="shared" si="1"/>
        <v>17.8834871103373</v>
      </c>
      <c r="J12" s="13">
        <f t="shared" si="2"/>
        <v>78.85369875266646</v>
      </c>
    </row>
    <row r="13" spans="1:10" ht="15.75">
      <c r="A13" s="4" t="s">
        <v>12</v>
      </c>
      <c r="B13" s="1">
        <v>1523.8340365531901</v>
      </c>
      <c r="C13" s="2">
        <v>967.5128237603036</v>
      </c>
      <c r="D13" s="3">
        <v>556.3212127928864</v>
      </c>
      <c r="E13" s="1">
        <v>1327.249420511232</v>
      </c>
      <c r="F13" s="2">
        <v>1182.53985646487</v>
      </c>
      <c r="G13" s="3">
        <v>144.70956404636203</v>
      </c>
      <c r="H13" s="11">
        <f t="shared" si="0"/>
        <v>-12.900657901474572</v>
      </c>
      <c r="I13" s="12">
        <f t="shared" si="1"/>
        <v>22.22472172191468</v>
      </c>
      <c r="J13" s="13">
        <f t="shared" si="2"/>
        <v>-73.98812759271213</v>
      </c>
    </row>
    <row r="14" spans="1:10" ht="15.75">
      <c r="A14" s="4" t="s">
        <v>13</v>
      </c>
      <c r="B14" s="1">
        <v>13622.577664980117</v>
      </c>
      <c r="C14" s="2">
        <v>6669.42406339393</v>
      </c>
      <c r="D14" s="3">
        <v>6953.1536015861875</v>
      </c>
      <c r="E14" s="1">
        <v>8712.498261900086</v>
      </c>
      <c r="F14" s="2">
        <v>6538.970435726247</v>
      </c>
      <c r="G14" s="3">
        <v>2173.527826173838</v>
      </c>
      <c r="H14" s="11">
        <f t="shared" si="0"/>
        <v>-36.043688087772765</v>
      </c>
      <c r="I14" s="12">
        <f t="shared" si="1"/>
        <v>-1.9559953967194215</v>
      </c>
      <c r="J14" s="13">
        <f t="shared" si="2"/>
        <v>-68.74040254657969</v>
      </c>
    </row>
    <row r="15" spans="1:10" ht="15.75">
      <c r="A15" s="4" t="s">
        <v>14</v>
      </c>
      <c r="B15" s="1">
        <v>14237.00741665081</v>
      </c>
      <c r="C15" s="2">
        <v>9402.328473440655</v>
      </c>
      <c r="D15" s="3">
        <v>4834.678943210153</v>
      </c>
      <c r="E15" s="1">
        <v>10227.271586866562</v>
      </c>
      <c r="F15" s="2">
        <v>7910.861966707849</v>
      </c>
      <c r="G15" s="3">
        <v>2316.409620158714</v>
      </c>
      <c r="H15" s="11">
        <f t="shared" si="0"/>
        <v>-28.16417602687124</v>
      </c>
      <c r="I15" s="12">
        <f t="shared" si="1"/>
        <v>-15.86273560794908</v>
      </c>
      <c r="J15" s="13">
        <f t="shared" si="2"/>
        <v>-52.087622624623485</v>
      </c>
    </row>
    <row r="16" spans="1:10" ht="15.75">
      <c r="A16" s="4" t="s">
        <v>15</v>
      </c>
      <c r="B16" s="1">
        <v>6583.380455561824</v>
      </c>
      <c r="C16" s="2">
        <v>6140.964662427774</v>
      </c>
      <c r="D16" s="3">
        <v>442.4157931340502</v>
      </c>
      <c r="E16" s="1">
        <v>8008.835024499625</v>
      </c>
      <c r="F16" s="2">
        <v>7811.694489835703</v>
      </c>
      <c r="G16" s="3">
        <v>197.1405346639221</v>
      </c>
      <c r="H16" s="11">
        <f t="shared" si="0"/>
        <v>21.652319481757083</v>
      </c>
      <c r="I16" s="12">
        <f t="shared" si="1"/>
        <v>27.20630909391069</v>
      </c>
      <c r="J16" s="13">
        <f t="shared" si="2"/>
        <v>-55.4399870611786</v>
      </c>
    </row>
    <row r="17" spans="1:10" ht="15.75">
      <c r="A17" s="4" t="s">
        <v>16</v>
      </c>
      <c r="B17" s="1">
        <v>564.4181818181819</v>
      </c>
      <c r="C17" s="2">
        <v>483.9056168088205</v>
      </c>
      <c r="D17" s="3">
        <v>80.51256500936134</v>
      </c>
      <c r="E17" s="1">
        <v>552.9878787878788</v>
      </c>
      <c r="F17" s="2">
        <v>497.67649954926844</v>
      </c>
      <c r="G17" s="3">
        <v>55.31137923861036</v>
      </c>
      <c r="H17" s="11">
        <f t="shared" si="0"/>
        <v>-2.0251479131097834</v>
      </c>
      <c r="I17" s="12">
        <f t="shared" si="1"/>
        <v>2.845778652304518</v>
      </c>
      <c r="J17" s="13">
        <f t="shared" si="2"/>
        <v>-31.300935161885345</v>
      </c>
    </row>
    <row r="18" spans="1:10" ht="15.75">
      <c r="A18" s="4" t="s">
        <v>17</v>
      </c>
      <c r="B18" s="1">
        <v>979.5420875420875</v>
      </c>
      <c r="C18" s="2">
        <v>640.0359675276023</v>
      </c>
      <c r="D18" s="3">
        <v>339.50612001448525</v>
      </c>
      <c r="E18" s="1">
        <v>907.0336700336701</v>
      </c>
      <c r="F18" s="2">
        <v>851.5505751624396</v>
      </c>
      <c r="G18" s="3">
        <v>55.48309487123045</v>
      </c>
      <c r="H18" s="11">
        <f t="shared" si="0"/>
        <v>-7.402276883309724</v>
      </c>
      <c r="I18" s="12">
        <f t="shared" si="1"/>
        <v>33.04730020906449</v>
      </c>
      <c r="J18" s="13">
        <f t="shared" si="2"/>
        <v>-83.65770405880659</v>
      </c>
    </row>
    <row r="19" spans="1:10" ht="15.75">
      <c r="A19" s="4" t="s">
        <v>18</v>
      </c>
      <c r="B19" s="1">
        <v>6.774554223911133</v>
      </c>
      <c r="C19" s="2">
        <v>3.764417849203466</v>
      </c>
      <c r="D19" s="3">
        <v>3.010136374707667</v>
      </c>
      <c r="E19" s="1">
        <v>15.903947157499687</v>
      </c>
      <c r="F19" s="2">
        <v>9.883674408084351</v>
      </c>
      <c r="G19" s="3">
        <v>6.020272749415334</v>
      </c>
      <c r="H19" s="11">
        <f t="shared" si="0"/>
        <v>134.7600540470382</v>
      </c>
      <c r="I19" s="12">
        <f t="shared" si="1"/>
        <v>162.555189248603</v>
      </c>
      <c r="J19" s="13">
        <f t="shared" si="2"/>
        <v>100</v>
      </c>
    </row>
    <row r="20" spans="1:10" ht="15.75">
      <c r="A20" s="4" t="s">
        <v>19</v>
      </c>
      <c r="B20" s="1">
        <v>2556.427559429476</v>
      </c>
      <c r="C20" s="2">
        <v>2159.7592166417335</v>
      </c>
      <c r="D20" s="3">
        <v>396.66834278774235</v>
      </c>
      <c r="E20" s="1">
        <v>2501.002741679872</v>
      </c>
      <c r="F20" s="2">
        <v>2260.3857489224924</v>
      </c>
      <c r="G20" s="3">
        <v>240.61699275737962</v>
      </c>
      <c r="H20" s="11">
        <f t="shared" si="0"/>
        <v>-2.1680574341004633</v>
      </c>
      <c r="I20" s="12">
        <f t="shared" si="1"/>
        <v>4.659155127358401</v>
      </c>
      <c r="J20" s="13">
        <f t="shared" si="2"/>
        <v>-39.34051024431409</v>
      </c>
    </row>
    <row r="21" spans="1:10" ht="15.75">
      <c r="A21" s="4" t="s">
        <v>20</v>
      </c>
      <c r="B21" s="1">
        <v>100</v>
      </c>
      <c r="C21" s="2">
        <v>29.200000000000003</v>
      </c>
      <c r="D21" s="3">
        <v>70.8</v>
      </c>
      <c r="E21" s="1">
        <v>126</v>
      </c>
      <c r="F21" s="2">
        <v>37.8</v>
      </c>
      <c r="G21" s="3">
        <v>88.2</v>
      </c>
      <c r="H21" s="11">
        <f t="shared" si="0"/>
        <v>26</v>
      </c>
      <c r="I21" s="12">
        <f t="shared" si="1"/>
        <v>29.452054794520528</v>
      </c>
      <c r="J21" s="13">
        <f t="shared" si="2"/>
        <v>24.57627118644069</v>
      </c>
    </row>
    <row r="22" spans="1:10" ht="15.75">
      <c r="A22" s="4" t="s">
        <v>21</v>
      </c>
      <c r="B22" s="1">
        <v>9217.566872315643</v>
      </c>
      <c r="C22" s="2">
        <v>8997.67510841158</v>
      </c>
      <c r="D22" s="3">
        <v>219.89176390406263</v>
      </c>
      <c r="E22" s="1">
        <v>18682.154323178274</v>
      </c>
      <c r="F22" s="2">
        <v>18029.25090025187</v>
      </c>
      <c r="G22" s="3">
        <v>652.9034229264042</v>
      </c>
      <c r="H22" s="11">
        <f t="shared" si="0"/>
        <v>102.67988919384896</v>
      </c>
      <c r="I22" s="12">
        <f t="shared" si="1"/>
        <v>100.37677158844085</v>
      </c>
      <c r="J22" s="13">
        <f t="shared" si="2"/>
        <v>196.92036269774152</v>
      </c>
    </row>
    <row r="23" spans="1:10" ht="15.75">
      <c r="A23" s="4" t="s">
        <v>22</v>
      </c>
      <c r="B23" s="1">
        <v>28917.600426488083</v>
      </c>
      <c r="C23" s="2">
        <v>7496.079506320687</v>
      </c>
      <c r="D23" s="3">
        <v>21421.520920167393</v>
      </c>
      <c r="E23" s="1">
        <v>35304.50299999857</v>
      </c>
      <c r="F23" s="2">
        <v>7548.230770081235</v>
      </c>
      <c r="G23" s="3">
        <v>27756.27222991734</v>
      </c>
      <c r="H23" s="11">
        <f t="shared" si="0"/>
        <v>22.086557941578658</v>
      </c>
      <c r="I23" s="12">
        <f t="shared" si="1"/>
        <v>0.6957138557105007</v>
      </c>
      <c r="J23" s="13">
        <f t="shared" si="2"/>
        <v>29.57190263640928</v>
      </c>
    </row>
    <row r="24" spans="1:10" ht="15.75">
      <c r="A24" s="4" t="s">
        <v>23</v>
      </c>
      <c r="B24" s="1">
        <v>384.7807816766105</v>
      </c>
      <c r="C24" s="2">
        <v>379.21324920907807</v>
      </c>
      <c r="D24" s="3">
        <v>5.5675324675324624</v>
      </c>
      <c r="E24" s="1">
        <v>431.33222941315285</v>
      </c>
      <c r="F24" s="2">
        <v>421.39067097159443</v>
      </c>
      <c r="G24" s="3">
        <v>9.941558441558433</v>
      </c>
      <c r="H24" s="11">
        <f t="shared" si="0"/>
        <v>12.098173805277668</v>
      </c>
      <c r="I24" s="12">
        <f t="shared" si="1"/>
        <v>11.122349192831594</v>
      </c>
      <c r="J24" s="13">
        <f t="shared" si="2"/>
        <v>78.56309773734547</v>
      </c>
    </row>
    <row r="25" spans="1:10" ht="16.5" thickBot="1">
      <c r="A25" s="4" t="s">
        <v>24</v>
      </c>
      <c r="B25" s="1">
        <v>1.2000000000000002</v>
      </c>
      <c r="C25" s="2">
        <v>1.2000000000000002</v>
      </c>
      <c r="D25" s="3">
        <v>0</v>
      </c>
      <c r="E25" s="1">
        <v>1.3</v>
      </c>
      <c r="F25" s="2">
        <v>1.3</v>
      </c>
      <c r="G25" s="3">
        <v>0</v>
      </c>
      <c r="H25" s="11">
        <f t="shared" si="0"/>
        <v>8.33333333333332</v>
      </c>
      <c r="I25" s="12">
        <f t="shared" si="1"/>
        <v>8.33333333333332</v>
      </c>
      <c r="J25" s="13" t="e">
        <f t="shared" si="2"/>
        <v>#DIV/0!</v>
      </c>
    </row>
    <row r="26" spans="1:10" ht="21" customHeight="1" thickBot="1">
      <c r="A26" s="23" t="s">
        <v>207</v>
      </c>
      <c r="B26" s="24">
        <f aca="true" t="shared" si="3" ref="B26:G26">SUM(B6:B25)</f>
        <v>634351.6538912907</v>
      </c>
      <c r="C26" s="24">
        <f t="shared" si="3"/>
        <v>268679.80106857046</v>
      </c>
      <c r="D26" s="24">
        <f t="shared" si="3"/>
        <v>365671.85282272054</v>
      </c>
      <c r="E26" s="24">
        <f t="shared" si="3"/>
        <v>589605.675993991</v>
      </c>
      <c r="F26" s="24">
        <f t="shared" si="3"/>
        <v>293957.1694562888</v>
      </c>
      <c r="G26" s="24">
        <f t="shared" si="3"/>
        <v>295648.5065377021</v>
      </c>
      <c r="H26" s="25">
        <f>(E26-B26)/B26*100</f>
        <v>-7.053812758714402</v>
      </c>
      <c r="I26" s="25">
        <f>(F26-C26)/C26*100</f>
        <v>9.407989840392666</v>
      </c>
      <c r="J26" s="26">
        <f>(G26-D26)/D26*100</f>
        <v>-19.149230585971864</v>
      </c>
    </row>
    <row r="27" spans="1:10" ht="15.75">
      <c r="A27" s="4" t="s">
        <v>27</v>
      </c>
      <c r="B27" s="1">
        <v>418.66666666666663</v>
      </c>
      <c r="C27" s="2">
        <v>170.33333333333331</v>
      </c>
      <c r="D27" s="3">
        <v>248.33333333333334</v>
      </c>
      <c r="E27" s="1">
        <v>207.5</v>
      </c>
      <c r="F27" s="2">
        <v>105.83333333333333</v>
      </c>
      <c r="G27" s="3">
        <v>101.66666666666666</v>
      </c>
      <c r="H27" s="11">
        <f t="shared" si="0"/>
        <v>-50.43789808917197</v>
      </c>
      <c r="I27" s="12">
        <f t="shared" si="1"/>
        <v>-37.86692759295499</v>
      </c>
      <c r="J27" s="13">
        <f t="shared" si="2"/>
        <v>-59.06040268456376</v>
      </c>
    </row>
    <row r="28" spans="1:10" ht="15.75">
      <c r="A28" s="4" t="s">
        <v>31</v>
      </c>
      <c r="B28" s="1">
        <v>7433.469682117348</v>
      </c>
      <c r="C28" s="2">
        <v>6740.302389561455</v>
      </c>
      <c r="D28" s="3">
        <v>693.1672925558935</v>
      </c>
      <c r="E28" s="1">
        <v>7243.688418988935</v>
      </c>
      <c r="F28" s="2">
        <v>6800.040103760309</v>
      </c>
      <c r="G28" s="3">
        <v>443.648315228626</v>
      </c>
      <c r="H28" s="11">
        <f>(E28-B28)/B28*100</f>
        <v>-2.553064332595165</v>
      </c>
      <c r="I28" s="12">
        <f>(F28-C28)/C28*100</f>
        <v>0.8862764716812701</v>
      </c>
      <c r="J28" s="13">
        <f>(G28-D28)/D28*100</f>
        <v>-35.99693465155059</v>
      </c>
    </row>
    <row r="29" spans="1:10" ht="15.75">
      <c r="A29" s="4" t="s">
        <v>33</v>
      </c>
      <c r="B29" s="1">
        <v>125.5420168067227</v>
      </c>
      <c r="C29" s="2">
        <v>116.26023312550828</v>
      </c>
      <c r="D29" s="3">
        <v>9.28178368121442</v>
      </c>
      <c r="E29" s="1">
        <v>114.3949579831933</v>
      </c>
      <c r="F29" s="2">
        <v>111.31964051129138</v>
      </c>
      <c r="G29" s="3">
        <v>3.075317471901912</v>
      </c>
      <c r="H29" s="11">
        <f t="shared" si="0"/>
        <v>-8.879145888416607</v>
      </c>
      <c r="I29" s="12">
        <f t="shared" si="1"/>
        <v>-4.249598062377269</v>
      </c>
      <c r="J29" s="13">
        <f t="shared" si="2"/>
        <v>-66.86717146698749</v>
      </c>
    </row>
    <row r="30" spans="1:10" ht="15.75">
      <c r="A30" s="4" t="s">
        <v>35</v>
      </c>
      <c r="B30" s="1">
        <v>3582.7333333333336</v>
      </c>
      <c r="C30" s="2">
        <v>1381.4555555555555</v>
      </c>
      <c r="D30" s="3">
        <v>2201.277777777778</v>
      </c>
      <c r="E30" s="1">
        <v>2610.9666666666667</v>
      </c>
      <c r="F30" s="2">
        <v>1055.0222222222221</v>
      </c>
      <c r="G30" s="3">
        <v>1555.9444444444443</v>
      </c>
      <c r="H30" s="11">
        <f t="shared" si="0"/>
        <v>-27.12361139539644</v>
      </c>
      <c r="I30" s="12">
        <f t="shared" si="1"/>
        <v>-23.629665972283668</v>
      </c>
      <c r="J30" s="13">
        <f t="shared" si="2"/>
        <v>-29.31630618580118</v>
      </c>
    </row>
    <row r="31" spans="1:10" ht="15.75">
      <c r="A31" s="4" t="s">
        <v>37</v>
      </c>
      <c r="B31" s="1">
        <v>822.3492063492063</v>
      </c>
      <c r="C31" s="2">
        <v>442.65291005290993</v>
      </c>
      <c r="D31" s="3">
        <v>379.6962962962963</v>
      </c>
      <c r="E31" s="1">
        <v>667.526984126984</v>
      </c>
      <c r="F31" s="2">
        <v>449.1343915343914</v>
      </c>
      <c r="G31" s="3">
        <v>218.3925925925926</v>
      </c>
      <c r="H31" s="11">
        <f t="shared" si="0"/>
        <v>-18.826822112415083</v>
      </c>
      <c r="I31" s="12">
        <f t="shared" si="1"/>
        <v>1.4642355973005443</v>
      </c>
      <c r="J31" s="13">
        <f t="shared" si="2"/>
        <v>-42.482295791958485</v>
      </c>
    </row>
    <row r="32" spans="1:10" ht="15.75">
      <c r="A32" s="4" t="s">
        <v>47</v>
      </c>
      <c r="B32" s="1">
        <v>1644.162842339008</v>
      </c>
      <c r="C32" s="2">
        <v>1416.0750783412302</v>
      </c>
      <c r="D32" s="3">
        <v>228.08776399777776</v>
      </c>
      <c r="E32" s="1">
        <v>1883.67144707624</v>
      </c>
      <c r="F32" s="2">
        <v>1663.4271271301516</v>
      </c>
      <c r="G32" s="3">
        <v>220.2443199460884</v>
      </c>
      <c r="H32" s="11">
        <f aca="true" t="shared" si="4" ref="H32:H47">(E32-B32)/B32*100</f>
        <v>14.567207004660428</v>
      </c>
      <c r="I32" s="12">
        <f t="shared" si="1"/>
        <v>17.46743887892342</v>
      </c>
      <c r="J32" s="13">
        <f t="shared" si="2"/>
        <v>-3.4387833499765312</v>
      </c>
    </row>
    <row r="33" spans="1:10" ht="15.75">
      <c r="A33" s="4" t="s">
        <v>48</v>
      </c>
      <c r="B33" s="1">
        <v>3841.355373305571</v>
      </c>
      <c r="C33" s="2">
        <v>3803.430276228113</v>
      </c>
      <c r="D33" s="3">
        <v>37.92509707745759</v>
      </c>
      <c r="E33" s="1">
        <v>2277.450516296265</v>
      </c>
      <c r="F33" s="2">
        <v>2247.020922999719</v>
      </c>
      <c r="G33" s="3">
        <v>30.429593296546084</v>
      </c>
      <c r="H33" s="11">
        <f t="shared" si="4"/>
        <v>-40.71231909125687</v>
      </c>
      <c r="I33" s="12">
        <f t="shared" si="1"/>
        <v>-40.92120113141382</v>
      </c>
      <c r="J33" s="13">
        <f t="shared" si="2"/>
        <v>-19.763967289530772</v>
      </c>
    </row>
    <row r="34" spans="1:10" ht="15.75">
      <c r="A34" s="4" t="s">
        <v>50</v>
      </c>
      <c r="B34" s="1">
        <v>3064.1556164383555</v>
      </c>
      <c r="C34" s="2">
        <v>1607.8261643835608</v>
      </c>
      <c r="D34" s="3">
        <v>1456.3294520547945</v>
      </c>
      <c r="E34" s="1">
        <v>2346.6506301369855</v>
      </c>
      <c r="F34" s="2">
        <v>1542.963301369862</v>
      </c>
      <c r="G34" s="3">
        <v>803.6873287671233</v>
      </c>
      <c r="H34" s="11">
        <f t="shared" si="4"/>
        <v>-23.416075295006312</v>
      </c>
      <c r="I34" s="12">
        <f t="shared" si="1"/>
        <v>-4.03419626142029</v>
      </c>
      <c r="J34" s="13">
        <f t="shared" si="2"/>
        <v>-44.81418145920429</v>
      </c>
    </row>
    <row r="35" spans="1:10" ht="15.75">
      <c r="A35" s="4" t="s">
        <v>41</v>
      </c>
      <c r="B35" s="1">
        <v>684</v>
      </c>
      <c r="C35" s="2">
        <v>631.1909090909091</v>
      </c>
      <c r="D35" s="3">
        <v>52.80909090909091</v>
      </c>
      <c r="E35" s="1">
        <v>851</v>
      </c>
      <c r="F35" s="2">
        <v>775.2181818181818</v>
      </c>
      <c r="G35" s="3">
        <v>75.78181818181818</v>
      </c>
      <c r="H35" s="11">
        <f t="shared" si="4"/>
        <v>24.415204678362574</v>
      </c>
      <c r="I35" s="12">
        <f t="shared" si="1"/>
        <v>22.818337630165196</v>
      </c>
      <c r="J35" s="13">
        <f t="shared" si="2"/>
        <v>43.501463246686164</v>
      </c>
    </row>
    <row r="36" spans="1:10" ht="15.75">
      <c r="A36" s="4" t="s">
        <v>46</v>
      </c>
      <c r="B36" s="1">
        <v>350</v>
      </c>
      <c r="C36" s="2">
        <v>325.6714285714286</v>
      </c>
      <c r="D36" s="3">
        <v>24.32857142857143</v>
      </c>
      <c r="E36" s="1">
        <v>301</v>
      </c>
      <c r="F36" s="2">
        <v>296.8285714285714</v>
      </c>
      <c r="G36" s="3">
        <v>4.171428571428572</v>
      </c>
      <c r="H36" s="11">
        <f t="shared" si="4"/>
        <v>-14.000000000000002</v>
      </c>
      <c r="I36" s="12">
        <f t="shared" si="1"/>
        <v>-8.856428477431246</v>
      </c>
      <c r="J36" s="13">
        <f t="shared" si="2"/>
        <v>-82.85378743394011</v>
      </c>
    </row>
    <row r="37" spans="1:10" ht="15.75">
      <c r="A37" s="4" t="s">
        <v>54</v>
      </c>
      <c r="B37" s="1">
        <v>6898.538461538461</v>
      </c>
      <c r="C37" s="2">
        <v>6775.490842490843</v>
      </c>
      <c r="D37" s="3">
        <v>123.04761904761904</v>
      </c>
      <c r="E37" s="1">
        <v>5074.8462392529755</v>
      </c>
      <c r="F37" s="2">
        <v>5018.1139945294835</v>
      </c>
      <c r="G37" s="3">
        <v>56.732244723491135</v>
      </c>
      <c r="H37" s="11">
        <f t="shared" si="4"/>
        <v>-26.43592164417359</v>
      </c>
      <c r="I37" s="12">
        <f t="shared" si="1"/>
        <v>-25.93726253661798</v>
      </c>
      <c r="J37" s="13">
        <f t="shared" si="2"/>
        <v>-53.89407356063026</v>
      </c>
    </row>
    <row r="38" spans="1:10" ht="15.75">
      <c r="A38" s="4" t="s">
        <v>59</v>
      </c>
      <c r="B38" s="1">
        <v>2215.2059139784947</v>
      </c>
      <c r="C38" s="2">
        <v>2037.2176357608264</v>
      </c>
      <c r="D38" s="3">
        <v>177.98827821766807</v>
      </c>
      <c r="E38" s="1">
        <v>2948.278494623656</v>
      </c>
      <c r="F38" s="2">
        <v>2915.098132213205</v>
      </c>
      <c r="G38" s="3">
        <v>33.18036241045091</v>
      </c>
      <c r="H38" s="11">
        <f t="shared" si="4"/>
        <v>33.09275115325817</v>
      </c>
      <c r="I38" s="12">
        <f t="shared" si="1"/>
        <v>43.09213120102029</v>
      </c>
      <c r="J38" s="13">
        <f t="shared" si="2"/>
        <v>-81.35811934206507</v>
      </c>
    </row>
    <row r="39" spans="1:10" ht="15" customHeight="1">
      <c r="A39" s="4" t="s">
        <v>51</v>
      </c>
      <c r="B39" s="1">
        <v>66</v>
      </c>
      <c r="C39" s="2">
        <v>0</v>
      </c>
      <c r="D39" s="3">
        <v>66</v>
      </c>
      <c r="E39" s="1">
        <v>27</v>
      </c>
      <c r="F39" s="2">
        <v>0</v>
      </c>
      <c r="G39" s="3">
        <v>27</v>
      </c>
      <c r="H39" s="11">
        <f t="shared" si="4"/>
        <v>-59.09090909090909</v>
      </c>
      <c r="I39" s="12" t="e">
        <f t="shared" si="1"/>
        <v>#DIV/0!</v>
      </c>
      <c r="J39" s="13">
        <f t="shared" si="2"/>
        <v>-59.09090909090909</v>
      </c>
    </row>
    <row r="40" spans="1:10" ht="15.75">
      <c r="A40" s="4" t="s">
        <v>61</v>
      </c>
      <c r="B40" s="1">
        <v>763</v>
      </c>
      <c r="C40" s="2">
        <v>146.38095238095235</v>
      </c>
      <c r="D40" s="3">
        <v>616.6190476190476</v>
      </c>
      <c r="E40" s="1">
        <v>521</v>
      </c>
      <c r="F40" s="2">
        <v>102.09523809523807</v>
      </c>
      <c r="G40" s="3">
        <v>418.9047619047619</v>
      </c>
      <c r="H40" s="11">
        <f t="shared" si="4"/>
        <v>-31.716906946264743</v>
      </c>
      <c r="I40" s="12">
        <f t="shared" si="1"/>
        <v>-30.253741054001303</v>
      </c>
      <c r="J40" s="13">
        <f t="shared" si="2"/>
        <v>-32.06425206579658</v>
      </c>
    </row>
    <row r="41" spans="1:10" ht="15.75">
      <c r="A41" s="4" t="s">
        <v>62</v>
      </c>
      <c r="B41" s="1">
        <v>7860.739388068608</v>
      </c>
      <c r="C41" s="2">
        <v>6019.218215109865</v>
      </c>
      <c r="D41" s="3">
        <v>1841.521172958743</v>
      </c>
      <c r="E41" s="1">
        <v>7585.783035391041</v>
      </c>
      <c r="F41" s="2">
        <v>6163.346047567769</v>
      </c>
      <c r="G41" s="3">
        <v>1422.436987823271</v>
      </c>
      <c r="H41" s="11">
        <f t="shared" si="4"/>
        <v>-3.4978433847445425</v>
      </c>
      <c r="I41" s="12">
        <f t="shared" si="1"/>
        <v>2.394460996547766</v>
      </c>
      <c r="J41" s="13">
        <f t="shared" si="2"/>
        <v>-22.757500228038975</v>
      </c>
    </row>
    <row r="42" spans="1:10" ht="15.75">
      <c r="A42" s="4" t="s">
        <v>63</v>
      </c>
      <c r="B42" s="1">
        <v>652</v>
      </c>
      <c r="C42" s="2">
        <v>640.8319223621722</v>
      </c>
      <c r="D42" s="3">
        <v>11.168077637827793</v>
      </c>
      <c r="E42" s="1">
        <v>360</v>
      </c>
      <c r="F42" s="2">
        <v>353.78536031385505</v>
      </c>
      <c r="G42" s="3">
        <v>6.2146396861449515</v>
      </c>
      <c r="H42" s="11">
        <f t="shared" si="4"/>
        <v>-44.785276073619634</v>
      </c>
      <c r="I42" s="12">
        <f t="shared" si="1"/>
        <v>-44.792800113676314</v>
      </c>
      <c r="J42" s="13">
        <f t="shared" si="2"/>
        <v>-44.35354151644573</v>
      </c>
    </row>
    <row r="43" spans="1:10" ht="15.75">
      <c r="A43" s="4" t="s">
        <v>64</v>
      </c>
      <c r="B43" s="1">
        <v>2784.4686387020183</v>
      </c>
      <c r="C43" s="2">
        <v>2740.042920719915</v>
      </c>
      <c r="D43" s="3">
        <v>44.42571798210375</v>
      </c>
      <c r="E43" s="1">
        <v>2067.7463395330433</v>
      </c>
      <c r="F43" s="2">
        <v>2009.3347694763647</v>
      </c>
      <c r="G43" s="3">
        <v>58.41157005667867</v>
      </c>
      <c r="H43" s="11">
        <f t="shared" si="4"/>
        <v>-25.740002570223798</v>
      </c>
      <c r="I43" s="12">
        <f t="shared" si="1"/>
        <v>-26.667762965244535</v>
      </c>
      <c r="J43" s="13">
        <f t="shared" si="2"/>
        <v>31.481431724319947</v>
      </c>
    </row>
    <row r="44" spans="1:10" ht="15.75">
      <c r="A44" s="4" t="s">
        <v>65</v>
      </c>
      <c r="B44" s="1">
        <v>4814.207492522774</v>
      </c>
      <c r="C44" s="2">
        <v>4459.851017984599</v>
      </c>
      <c r="D44" s="3">
        <v>354.3564745381763</v>
      </c>
      <c r="E44" s="1">
        <v>3199.0527685873676</v>
      </c>
      <c r="F44" s="2">
        <v>2957.9592903751827</v>
      </c>
      <c r="G44" s="3">
        <v>241.09347821218506</v>
      </c>
      <c r="H44" s="11">
        <f t="shared" si="4"/>
        <v>-33.54975302672346</v>
      </c>
      <c r="I44" s="12">
        <f t="shared" si="1"/>
        <v>-33.67582732142741</v>
      </c>
      <c r="J44" s="13">
        <f t="shared" si="2"/>
        <v>-31.963010263493562</v>
      </c>
    </row>
    <row r="45" spans="1:10" ht="15.75">
      <c r="A45" s="4" t="s">
        <v>77</v>
      </c>
      <c r="B45" s="1">
        <v>779.7549549549549</v>
      </c>
      <c r="C45" s="2">
        <v>683.3473039884803</v>
      </c>
      <c r="D45" s="3">
        <v>96.40765096647448</v>
      </c>
      <c r="E45" s="1">
        <v>635.1135135135133</v>
      </c>
      <c r="F45" s="2">
        <v>535.4396412455235</v>
      </c>
      <c r="G45" s="3">
        <v>99.67387226798988</v>
      </c>
      <c r="H45" s="11">
        <f t="shared" si="4"/>
        <v>-18.549602092595517</v>
      </c>
      <c r="I45" s="12">
        <f t="shared" si="1"/>
        <v>-21.644581295582345</v>
      </c>
      <c r="J45" s="13">
        <f t="shared" si="2"/>
        <v>3.3879274816593354</v>
      </c>
    </row>
    <row r="46" spans="1:10" ht="15.75">
      <c r="A46" s="4" t="s">
        <v>40</v>
      </c>
      <c r="B46" s="1">
        <v>910.9824175824174</v>
      </c>
      <c r="C46" s="2">
        <v>910.9824175824174</v>
      </c>
      <c r="D46" s="3">
        <v>0</v>
      </c>
      <c r="E46" s="1">
        <v>531.2329670329668</v>
      </c>
      <c r="F46" s="2">
        <v>531.2329670329668</v>
      </c>
      <c r="G46" s="3">
        <v>0</v>
      </c>
      <c r="H46" s="11">
        <f t="shared" si="4"/>
        <v>-41.685705807279675</v>
      </c>
      <c r="I46" s="12">
        <f t="shared" si="1"/>
        <v>-41.685705807279675</v>
      </c>
      <c r="J46" s="13" t="e">
        <f t="shared" si="2"/>
        <v>#DIV/0!</v>
      </c>
    </row>
    <row r="47" spans="1:10" ht="15.75">
      <c r="A47" s="4" t="s">
        <v>36</v>
      </c>
      <c r="B47" s="1">
        <v>48</v>
      </c>
      <c r="C47" s="2">
        <v>48</v>
      </c>
      <c r="D47" s="3">
        <v>0</v>
      </c>
      <c r="E47" s="1">
        <v>60</v>
      </c>
      <c r="F47" s="2">
        <v>60</v>
      </c>
      <c r="G47" s="3">
        <v>0</v>
      </c>
      <c r="H47" s="11">
        <f t="shared" si="4"/>
        <v>25</v>
      </c>
      <c r="I47" s="12">
        <f t="shared" si="1"/>
        <v>25</v>
      </c>
      <c r="J47" s="13" t="e">
        <f t="shared" si="2"/>
        <v>#DIV/0!</v>
      </c>
    </row>
    <row r="48" spans="1:10" ht="15.75">
      <c r="A48" s="4" t="s">
        <v>38</v>
      </c>
      <c r="B48" s="1">
        <v>0</v>
      </c>
      <c r="C48" s="2">
        <v>0</v>
      </c>
      <c r="D48" s="3">
        <v>0</v>
      </c>
      <c r="E48" s="1">
        <v>0</v>
      </c>
      <c r="F48" s="2">
        <v>0</v>
      </c>
      <c r="G48" s="3">
        <v>0</v>
      </c>
      <c r="H48" s="11" t="e">
        <f t="shared" si="0"/>
        <v>#DIV/0!</v>
      </c>
      <c r="I48" s="12" t="e">
        <f t="shared" si="1"/>
        <v>#DIV/0!</v>
      </c>
      <c r="J48" s="13" t="e">
        <f t="shared" si="2"/>
        <v>#DIV/0!</v>
      </c>
    </row>
    <row r="49" spans="1:10" ht="15.75">
      <c r="A49" s="4" t="s">
        <v>39</v>
      </c>
      <c r="B49" s="1">
        <v>1</v>
      </c>
      <c r="C49" s="2">
        <v>1</v>
      </c>
      <c r="D49" s="3">
        <v>0</v>
      </c>
      <c r="E49" s="1">
        <v>49</v>
      </c>
      <c r="F49" s="2">
        <v>48.81818181818181</v>
      </c>
      <c r="G49" s="3">
        <v>0.18181818181818182</v>
      </c>
      <c r="H49" s="11">
        <f t="shared" si="0"/>
        <v>4800</v>
      </c>
      <c r="I49" s="12">
        <f t="shared" si="1"/>
        <v>4781.818181818181</v>
      </c>
      <c r="J49" s="13" t="e">
        <f t="shared" si="2"/>
        <v>#DIV/0!</v>
      </c>
    </row>
    <row r="50" spans="1:10" ht="15.75">
      <c r="A50" s="4" t="s">
        <v>55</v>
      </c>
      <c r="B50" s="1">
        <v>31.631578947368425</v>
      </c>
      <c r="C50" s="2">
        <v>28.631578947368425</v>
      </c>
      <c r="D50" s="3">
        <v>0</v>
      </c>
      <c r="E50" s="1">
        <v>0</v>
      </c>
      <c r="F50" s="2">
        <v>0</v>
      </c>
      <c r="G50" s="3">
        <v>0</v>
      </c>
      <c r="H50" s="11">
        <f t="shared" si="0"/>
        <v>-100</v>
      </c>
      <c r="I50" s="12">
        <f t="shared" si="1"/>
        <v>-100</v>
      </c>
      <c r="J50" s="13" t="e">
        <f t="shared" si="2"/>
        <v>#DIV/0!</v>
      </c>
    </row>
    <row r="51" spans="1:10" ht="15.75">
      <c r="A51" s="4" t="s">
        <v>56</v>
      </c>
      <c r="B51" s="1">
        <v>0</v>
      </c>
      <c r="C51" s="2">
        <v>0</v>
      </c>
      <c r="D51" s="3">
        <v>0</v>
      </c>
      <c r="E51" s="1">
        <v>2.2334554334554335</v>
      </c>
      <c r="F51" s="2">
        <v>2.0014763244576907</v>
      </c>
      <c r="G51" s="3">
        <v>0.23197910899774252</v>
      </c>
      <c r="H51" s="11" t="e">
        <f t="shared" si="0"/>
        <v>#DIV/0!</v>
      </c>
      <c r="I51" s="12" t="e">
        <f t="shared" si="1"/>
        <v>#DIV/0!</v>
      </c>
      <c r="J51" s="13" t="e">
        <f t="shared" si="2"/>
        <v>#DIV/0!</v>
      </c>
    </row>
    <row r="52" spans="1:10" ht="15.75">
      <c r="A52" s="4" t="s">
        <v>57</v>
      </c>
      <c r="B52" s="1">
        <v>0</v>
      </c>
      <c r="C52" s="2">
        <v>0</v>
      </c>
      <c r="D52" s="3">
        <v>0</v>
      </c>
      <c r="E52" s="1">
        <v>7.633699633699633</v>
      </c>
      <c r="F52" s="2">
        <v>6.369508338452437</v>
      </c>
      <c r="G52" s="3">
        <v>1.2641912952471959</v>
      </c>
      <c r="H52" s="11" t="e">
        <f t="shared" si="0"/>
        <v>#DIV/0!</v>
      </c>
      <c r="I52" s="12" t="e">
        <f t="shared" si="1"/>
        <v>#DIV/0!</v>
      </c>
      <c r="J52" s="13" t="e">
        <f t="shared" si="2"/>
        <v>#DIV/0!</v>
      </c>
    </row>
    <row r="53" spans="1:10" ht="15.75">
      <c r="A53" s="4" t="s">
        <v>58</v>
      </c>
      <c r="B53" s="1">
        <v>2</v>
      </c>
      <c r="C53" s="2">
        <v>0</v>
      </c>
      <c r="D53" s="3">
        <v>2</v>
      </c>
      <c r="E53" s="1">
        <v>70</v>
      </c>
      <c r="F53" s="2">
        <v>18.571428571428566</v>
      </c>
      <c r="G53" s="3">
        <v>51.42857142857143</v>
      </c>
      <c r="H53" s="11">
        <f t="shared" si="0"/>
        <v>3400</v>
      </c>
      <c r="I53" s="12" t="e">
        <f t="shared" si="1"/>
        <v>#DIV/0!</v>
      </c>
      <c r="J53" s="13">
        <f t="shared" si="2"/>
        <v>2471.4285714285716</v>
      </c>
    </row>
    <row r="54" spans="1:10" ht="15.75">
      <c r="A54" s="4" t="s">
        <v>60</v>
      </c>
      <c r="B54" s="1">
        <v>0</v>
      </c>
      <c r="C54" s="2">
        <v>0</v>
      </c>
      <c r="D54" s="3">
        <v>0</v>
      </c>
      <c r="E54" s="1">
        <v>0.6666666666666665</v>
      </c>
      <c r="F54" s="2">
        <v>0.4761904761904761</v>
      </c>
      <c r="G54" s="3">
        <v>0.1904761904761904</v>
      </c>
      <c r="H54" s="11" t="e">
        <f t="shared" si="0"/>
        <v>#DIV/0!</v>
      </c>
      <c r="I54" s="12" t="e">
        <f t="shared" si="1"/>
        <v>#DIV/0!</v>
      </c>
      <c r="J54" s="13" t="e">
        <f t="shared" si="2"/>
        <v>#DIV/0!</v>
      </c>
    </row>
    <row r="55" spans="1:10" ht="15.75">
      <c r="A55" s="4" t="s">
        <v>66</v>
      </c>
      <c r="B55" s="1">
        <v>0</v>
      </c>
      <c r="C55" s="2">
        <v>0</v>
      </c>
      <c r="D55" s="3">
        <v>0</v>
      </c>
      <c r="E55" s="1">
        <v>0</v>
      </c>
      <c r="F55" s="2">
        <v>0</v>
      </c>
      <c r="G55" s="3">
        <v>0</v>
      </c>
      <c r="H55" s="11" t="e">
        <f t="shared" si="0"/>
        <v>#DIV/0!</v>
      </c>
      <c r="I55" s="12" t="e">
        <f t="shared" si="1"/>
        <v>#DIV/0!</v>
      </c>
      <c r="J55" s="13" t="e">
        <f t="shared" si="2"/>
        <v>#DIV/0!</v>
      </c>
    </row>
    <row r="56" spans="1:10" ht="15.75">
      <c r="A56" s="4" t="s">
        <v>67</v>
      </c>
      <c r="B56" s="1">
        <v>0</v>
      </c>
      <c r="C56" s="2">
        <v>0</v>
      </c>
      <c r="D56" s="3">
        <v>0</v>
      </c>
      <c r="E56" s="1">
        <v>1</v>
      </c>
      <c r="F56" s="2">
        <v>0</v>
      </c>
      <c r="G56" s="3">
        <v>1</v>
      </c>
      <c r="H56" s="11" t="e">
        <f t="shared" si="0"/>
        <v>#DIV/0!</v>
      </c>
      <c r="I56" s="12" t="e">
        <f t="shared" si="1"/>
        <v>#DIV/0!</v>
      </c>
      <c r="J56" s="13" t="e">
        <f t="shared" si="2"/>
        <v>#DIV/0!</v>
      </c>
    </row>
    <row r="57" spans="1:10" ht="15.75">
      <c r="A57" s="4" t="s">
        <v>68</v>
      </c>
      <c r="B57" s="1">
        <v>0</v>
      </c>
      <c r="C57" s="2">
        <v>0</v>
      </c>
      <c r="D57" s="3">
        <v>0</v>
      </c>
      <c r="E57" s="1">
        <v>10</v>
      </c>
      <c r="F57" s="2">
        <v>10</v>
      </c>
      <c r="G57" s="3">
        <v>0</v>
      </c>
      <c r="H57" s="11" t="e">
        <f t="shared" si="0"/>
        <v>#DIV/0!</v>
      </c>
      <c r="I57" s="12" t="e">
        <f t="shared" si="1"/>
        <v>#DIV/0!</v>
      </c>
      <c r="J57" s="13" t="e">
        <f t="shared" si="2"/>
        <v>#DIV/0!</v>
      </c>
    </row>
    <row r="58" spans="1:10" ht="15.75">
      <c r="A58" s="4" t="s">
        <v>69</v>
      </c>
      <c r="B58" s="1">
        <v>0</v>
      </c>
      <c r="C58" s="2">
        <v>0</v>
      </c>
      <c r="D58" s="3">
        <v>0</v>
      </c>
      <c r="E58" s="1">
        <v>1</v>
      </c>
      <c r="F58" s="2">
        <v>1</v>
      </c>
      <c r="G58" s="3">
        <v>0</v>
      </c>
      <c r="H58" s="11" t="e">
        <f aca="true" t="shared" si="5" ref="H58:H125">(E58-B58)/B58*100</f>
        <v>#DIV/0!</v>
      </c>
      <c r="I58" s="12" t="e">
        <f aca="true" t="shared" si="6" ref="I58:I125">(F58-C58)/C58*100</f>
        <v>#DIV/0!</v>
      </c>
      <c r="J58" s="13" t="e">
        <f aca="true" t="shared" si="7" ref="J58:J125">(G58-D58)/D58*100</f>
        <v>#DIV/0!</v>
      </c>
    </row>
    <row r="59" spans="1:10" ht="15.75">
      <c r="A59" s="4" t="s">
        <v>70</v>
      </c>
      <c r="B59" s="1">
        <v>0</v>
      </c>
      <c r="C59" s="2">
        <v>0</v>
      </c>
      <c r="D59" s="3">
        <v>0</v>
      </c>
      <c r="E59" s="1">
        <v>0</v>
      </c>
      <c r="F59" s="2">
        <v>0</v>
      </c>
      <c r="G59" s="3">
        <v>0</v>
      </c>
      <c r="H59" s="11" t="e">
        <f t="shared" si="5"/>
        <v>#DIV/0!</v>
      </c>
      <c r="I59" s="12" t="e">
        <f t="shared" si="6"/>
        <v>#DIV/0!</v>
      </c>
      <c r="J59" s="13" t="e">
        <f t="shared" si="7"/>
        <v>#DIV/0!</v>
      </c>
    </row>
    <row r="60" spans="1:10" ht="15.75">
      <c r="A60" s="4" t="s">
        <v>71</v>
      </c>
      <c r="B60" s="1">
        <v>0</v>
      </c>
      <c r="C60" s="2">
        <v>0</v>
      </c>
      <c r="D60" s="3">
        <v>0</v>
      </c>
      <c r="E60" s="1">
        <v>0</v>
      </c>
      <c r="F60" s="2">
        <v>0</v>
      </c>
      <c r="G60" s="3">
        <v>0</v>
      </c>
      <c r="H60" s="11" t="e">
        <f t="shared" si="5"/>
        <v>#DIV/0!</v>
      </c>
      <c r="I60" s="12" t="e">
        <f t="shared" si="6"/>
        <v>#DIV/0!</v>
      </c>
      <c r="J60" s="13" t="e">
        <f t="shared" si="7"/>
        <v>#DIV/0!</v>
      </c>
    </row>
    <row r="61" spans="1:10" ht="15.75">
      <c r="A61" s="4" t="s">
        <v>72</v>
      </c>
      <c r="B61" s="1">
        <v>0</v>
      </c>
      <c r="C61" s="2">
        <v>0</v>
      </c>
      <c r="D61" s="3">
        <v>0</v>
      </c>
      <c r="E61" s="1">
        <v>0</v>
      </c>
      <c r="F61" s="2">
        <v>0</v>
      </c>
      <c r="G61" s="3">
        <v>0</v>
      </c>
      <c r="H61" s="11" t="e">
        <f t="shared" si="5"/>
        <v>#DIV/0!</v>
      </c>
      <c r="I61" s="12" t="e">
        <f t="shared" si="6"/>
        <v>#DIV/0!</v>
      </c>
      <c r="J61" s="13" t="e">
        <f t="shared" si="7"/>
        <v>#DIV/0!</v>
      </c>
    </row>
    <row r="62" spans="1:10" ht="15.75">
      <c r="A62" s="4" t="s">
        <v>73</v>
      </c>
      <c r="B62" s="1">
        <v>41</v>
      </c>
      <c r="C62" s="2">
        <v>27</v>
      </c>
      <c r="D62" s="3">
        <v>14</v>
      </c>
      <c r="E62" s="1">
        <v>142</v>
      </c>
      <c r="F62" s="2">
        <v>126</v>
      </c>
      <c r="G62" s="3">
        <v>16</v>
      </c>
      <c r="H62" s="11">
        <f t="shared" si="5"/>
        <v>246.34146341463415</v>
      </c>
      <c r="I62" s="12">
        <f t="shared" si="6"/>
        <v>366.66666666666663</v>
      </c>
      <c r="J62" s="13">
        <f t="shared" si="7"/>
        <v>14.285714285714285</v>
      </c>
    </row>
    <row r="63" spans="1:10" ht="15.75">
      <c r="A63" s="4" t="s">
        <v>74</v>
      </c>
      <c r="B63" s="1">
        <v>0</v>
      </c>
      <c r="C63" s="2">
        <v>0</v>
      </c>
      <c r="D63" s="3">
        <v>0</v>
      </c>
      <c r="E63" s="1">
        <v>0</v>
      </c>
      <c r="F63" s="2">
        <v>0</v>
      </c>
      <c r="G63" s="3">
        <v>0</v>
      </c>
      <c r="H63" s="11" t="e">
        <f t="shared" si="5"/>
        <v>#DIV/0!</v>
      </c>
      <c r="I63" s="12" t="e">
        <f t="shared" si="6"/>
        <v>#DIV/0!</v>
      </c>
      <c r="J63" s="13" t="e">
        <f t="shared" si="7"/>
        <v>#DIV/0!</v>
      </c>
    </row>
    <row r="64" spans="1:10" ht="15.75">
      <c r="A64" s="4" t="s">
        <v>75</v>
      </c>
      <c r="B64" s="1">
        <v>0</v>
      </c>
      <c r="C64" s="2">
        <v>0</v>
      </c>
      <c r="D64" s="3">
        <v>0</v>
      </c>
      <c r="E64" s="1">
        <v>0</v>
      </c>
      <c r="F64" s="2">
        <v>0</v>
      </c>
      <c r="G64" s="3">
        <v>0</v>
      </c>
      <c r="H64" s="11" t="e">
        <f t="shared" si="5"/>
        <v>#DIV/0!</v>
      </c>
      <c r="I64" s="12" t="e">
        <f t="shared" si="6"/>
        <v>#DIV/0!</v>
      </c>
      <c r="J64" s="13" t="e">
        <f t="shared" si="7"/>
        <v>#DIV/0!</v>
      </c>
    </row>
    <row r="65" spans="1:10" ht="15.75">
      <c r="A65" s="4" t="s">
        <v>76</v>
      </c>
      <c r="B65" s="1">
        <v>0</v>
      </c>
      <c r="C65" s="2">
        <v>0</v>
      </c>
      <c r="D65" s="3">
        <v>0</v>
      </c>
      <c r="E65" s="1">
        <v>0</v>
      </c>
      <c r="F65" s="2">
        <v>0</v>
      </c>
      <c r="G65" s="3">
        <v>0</v>
      </c>
      <c r="H65" s="11" t="e">
        <f t="shared" si="5"/>
        <v>#DIV/0!</v>
      </c>
      <c r="I65" s="12" t="e">
        <f t="shared" si="6"/>
        <v>#DIV/0!</v>
      </c>
      <c r="J65" s="13" t="e">
        <f t="shared" si="7"/>
        <v>#DIV/0!</v>
      </c>
    </row>
    <row r="66" spans="1:10" ht="15.75">
      <c r="A66" s="4" t="s">
        <v>34</v>
      </c>
      <c r="B66" s="1">
        <v>0</v>
      </c>
      <c r="C66" s="2">
        <v>0</v>
      </c>
      <c r="D66" s="3">
        <v>0</v>
      </c>
      <c r="E66" s="1">
        <v>0</v>
      </c>
      <c r="F66" s="2">
        <v>0</v>
      </c>
      <c r="G66" s="3">
        <v>0</v>
      </c>
      <c r="H66" s="11" t="e">
        <f aca="true" t="shared" si="8" ref="H66:J69">(E66-B66)/B66*100</f>
        <v>#DIV/0!</v>
      </c>
      <c r="I66" s="12" t="e">
        <f t="shared" si="8"/>
        <v>#DIV/0!</v>
      </c>
      <c r="J66" s="13" t="e">
        <f t="shared" si="8"/>
        <v>#DIV/0!</v>
      </c>
    </row>
    <row r="67" spans="1:10" ht="16.5" thickBot="1">
      <c r="A67" s="4" t="s">
        <v>200</v>
      </c>
      <c r="B67" s="1">
        <v>4.989010989010989</v>
      </c>
      <c r="C67" s="2">
        <v>4.202534525515892</v>
      </c>
      <c r="D67" s="3">
        <v>0.786476463495097</v>
      </c>
      <c r="E67" s="1">
        <v>0</v>
      </c>
      <c r="F67" s="2">
        <v>0</v>
      </c>
      <c r="G67" s="3">
        <v>0</v>
      </c>
      <c r="H67" s="11">
        <f t="shared" si="8"/>
        <v>-100</v>
      </c>
      <c r="I67" s="12">
        <f t="shared" si="8"/>
        <v>-100</v>
      </c>
      <c r="J67" s="13">
        <f t="shared" si="8"/>
        <v>-100</v>
      </c>
    </row>
    <row r="68" spans="1:10" ht="21" customHeight="1" thickBot="1">
      <c r="A68" s="23" t="s">
        <v>208</v>
      </c>
      <c r="B68" s="24">
        <f aca="true" t="shared" si="9" ref="B68:G68">SUM(B27:B67)</f>
        <v>49839.95259464032</v>
      </c>
      <c r="C68" s="24">
        <f t="shared" si="9"/>
        <v>41157.395620096955</v>
      </c>
      <c r="D68" s="24">
        <f t="shared" si="9"/>
        <v>8679.556974543362</v>
      </c>
      <c r="E68" s="24">
        <f t="shared" si="9"/>
        <v>41797.436800943644</v>
      </c>
      <c r="F68" s="24">
        <f t="shared" si="9"/>
        <v>35906.45002248632</v>
      </c>
      <c r="G68" s="24">
        <f t="shared" si="9"/>
        <v>5890.986778457321</v>
      </c>
      <c r="H68" s="25">
        <f t="shared" si="8"/>
        <v>-16.13668427638423</v>
      </c>
      <c r="I68" s="25">
        <f t="shared" si="8"/>
        <v>-12.758206680712863</v>
      </c>
      <c r="J68" s="26">
        <f t="shared" si="8"/>
        <v>-32.1280245554555</v>
      </c>
    </row>
    <row r="69" spans="1:10" ht="15.75">
      <c r="A69" s="4" t="s">
        <v>88</v>
      </c>
      <c r="B69" s="1">
        <v>1123.102155965361</v>
      </c>
      <c r="C69" s="2">
        <v>1074.7823966284914</v>
      </c>
      <c r="D69" s="3">
        <v>48.31975933686949</v>
      </c>
      <c r="E69" s="1">
        <v>1594.7812065329563</v>
      </c>
      <c r="F69" s="2">
        <v>1542.9974877486716</v>
      </c>
      <c r="G69" s="3">
        <v>51.78371878428483</v>
      </c>
      <c r="H69" s="11">
        <f t="shared" si="8"/>
        <v>41.99787597791265</v>
      </c>
      <c r="I69" s="12">
        <f t="shared" si="8"/>
        <v>43.563710439334926</v>
      </c>
      <c r="J69" s="13">
        <f t="shared" si="8"/>
        <v>7.16882595226883</v>
      </c>
    </row>
    <row r="70" spans="1:10" ht="15.75">
      <c r="A70" s="4" t="s">
        <v>80</v>
      </c>
      <c r="B70" s="1">
        <v>191</v>
      </c>
      <c r="C70" s="2">
        <v>191</v>
      </c>
      <c r="D70" s="3">
        <v>0</v>
      </c>
      <c r="E70" s="1">
        <v>319</v>
      </c>
      <c r="F70" s="2">
        <v>319</v>
      </c>
      <c r="G70" s="3">
        <v>0</v>
      </c>
      <c r="H70" s="11">
        <f t="shared" si="5"/>
        <v>67.01570680628272</v>
      </c>
      <c r="I70" s="12">
        <f t="shared" si="6"/>
        <v>67.01570680628272</v>
      </c>
      <c r="J70" s="13" t="e">
        <f t="shared" si="7"/>
        <v>#DIV/0!</v>
      </c>
    </row>
    <row r="71" spans="1:10" ht="15.75">
      <c r="A71" s="4" t="s">
        <v>107</v>
      </c>
      <c r="B71" s="1">
        <v>40.83695652173913</v>
      </c>
      <c r="C71" s="2">
        <v>38.95017592359889</v>
      </c>
      <c r="D71" s="3">
        <v>1.8867805981402364</v>
      </c>
      <c r="E71" s="1">
        <v>241.6630434782609</v>
      </c>
      <c r="F71" s="2">
        <v>214.61918823825084</v>
      </c>
      <c r="G71" s="3">
        <v>27.043855240010053</v>
      </c>
      <c r="H71" s="11">
        <f aca="true" t="shared" si="10" ref="H71:J74">(E71-B71)/B71*100</f>
        <v>491.7753526750067</v>
      </c>
      <c r="I71" s="12">
        <f t="shared" si="10"/>
        <v>451.0095478367755</v>
      </c>
      <c r="J71" s="13">
        <f t="shared" si="10"/>
        <v>1333.3333333333333</v>
      </c>
    </row>
    <row r="72" spans="1:10" ht="15.75">
      <c r="A72" s="4" t="s">
        <v>118</v>
      </c>
      <c r="B72" s="1">
        <v>66</v>
      </c>
      <c r="C72" s="2">
        <v>66</v>
      </c>
      <c r="D72" s="3">
        <v>0</v>
      </c>
      <c r="E72" s="1">
        <v>116</v>
      </c>
      <c r="F72" s="2">
        <v>110.95081967213115</v>
      </c>
      <c r="G72" s="3">
        <v>5.049180327868852</v>
      </c>
      <c r="H72" s="11">
        <f t="shared" si="10"/>
        <v>75.75757575757575</v>
      </c>
      <c r="I72" s="12">
        <f t="shared" si="10"/>
        <v>68.10730253353205</v>
      </c>
      <c r="J72" s="13" t="e">
        <f t="shared" si="10"/>
        <v>#DIV/0!</v>
      </c>
    </row>
    <row r="73" spans="1:10" ht="15.75">
      <c r="A73" s="4" t="s">
        <v>78</v>
      </c>
      <c r="B73" s="1">
        <v>0</v>
      </c>
      <c r="C73" s="2">
        <v>0</v>
      </c>
      <c r="D73" s="3">
        <v>0</v>
      </c>
      <c r="E73" s="1">
        <v>0</v>
      </c>
      <c r="F73" s="2">
        <v>0</v>
      </c>
      <c r="G73" s="3">
        <v>0</v>
      </c>
      <c r="H73" s="11" t="e">
        <f t="shared" si="10"/>
        <v>#DIV/0!</v>
      </c>
      <c r="I73" s="12" t="e">
        <f t="shared" si="10"/>
        <v>#DIV/0!</v>
      </c>
      <c r="J73" s="13" t="e">
        <f t="shared" si="10"/>
        <v>#DIV/0!</v>
      </c>
    </row>
    <row r="74" spans="1:10" ht="15.75">
      <c r="A74" s="4" t="s">
        <v>79</v>
      </c>
      <c r="B74" s="1">
        <v>0</v>
      </c>
      <c r="C74" s="2">
        <v>0</v>
      </c>
      <c r="D74" s="3">
        <v>0</v>
      </c>
      <c r="E74" s="1">
        <v>0</v>
      </c>
      <c r="F74" s="2">
        <v>0</v>
      </c>
      <c r="G74" s="3">
        <v>0</v>
      </c>
      <c r="H74" s="11" t="e">
        <f t="shared" si="10"/>
        <v>#DIV/0!</v>
      </c>
      <c r="I74" s="12" t="e">
        <f t="shared" si="10"/>
        <v>#DIV/0!</v>
      </c>
      <c r="J74" s="13" t="e">
        <f t="shared" si="10"/>
        <v>#DIV/0!</v>
      </c>
    </row>
    <row r="75" spans="1:10" ht="15.75">
      <c r="A75" s="4" t="s">
        <v>81</v>
      </c>
      <c r="B75" s="1">
        <v>8</v>
      </c>
      <c r="C75" s="2">
        <v>8</v>
      </c>
      <c r="D75" s="3">
        <v>0</v>
      </c>
      <c r="E75" s="1">
        <v>70</v>
      </c>
      <c r="F75" s="2">
        <v>70</v>
      </c>
      <c r="G75" s="3">
        <v>0</v>
      </c>
      <c r="H75" s="11">
        <f t="shared" si="5"/>
        <v>775</v>
      </c>
      <c r="I75" s="12">
        <f t="shared" si="6"/>
        <v>775</v>
      </c>
      <c r="J75" s="13" t="e">
        <f t="shared" si="7"/>
        <v>#DIV/0!</v>
      </c>
    </row>
    <row r="76" spans="1:10" ht="15.75">
      <c r="A76" s="4" t="s">
        <v>82</v>
      </c>
      <c r="B76" s="1">
        <v>0</v>
      </c>
      <c r="C76" s="2">
        <v>0</v>
      </c>
      <c r="D76" s="3">
        <v>0</v>
      </c>
      <c r="E76" s="1">
        <v>3</v>
      </c>
      <c r="F76" s="2">
        <v>3</v>
      </c>
      <c r="G76" s="3">
        <v>0</v>
      </c>
      <c r="H76" s="11" t="e">
        <f t="shared" si="5"/>
        <v>#DIV/0!</v>
      </c>
      <c r="I76" s="12" t="e">
        <f t="shared" si="6"/>
        <v>#DIV/0!</v>
      </c>
      <c r="J76" s="13" t="e">
        <f t="shared" si="7"/>
        <v>#DIV/0!</v>
      </c>
    </row>
    <row r="77" spans="1:10" ht="15.75">
      <c r="A77" s="4" t="s">
        <v>83</v>
      </c>
      <c r="B77" s="1">
        <v>0</v>
      </c>
      <c r="C77" s="2">
        <v>0</v>
      </c>
      <c r="D77" s="3">
        <v>0</v>
      </c>
      <c r="E77" s="1">
        <v>5.934782608695653</v>
      </c>
      <c r="F77" s="2">
        <v>5.180070369439559</v>
      </c>
      <c r="G77" s="3">
        <v>0.7547122392560945</v>
      </c>
      <c r="H77" s="11" t="e">
        <f t="shared" si="5"/>
        <v>#DIV/0!</v>
      </c>
      <c r="I77" s="12" t="e">
        <f t="shared" si="6"/>
        <v>#DIV/0!</v>
      </c>
      <c r="J77" s="13" t="e">
        <f t="shared" si="7"/>
        <v>#DIV/0!</v>
      </c>
    </row>
    <row r="78" spans="1:10" ht="15.75">
      <c r="A78" s="4" t="s">
        <v>84</v>
      </c>
      <c r="B78" s="1">
        <v>0</v>
      </c>
      <c r="C78" s="2">
        <v>0</v>
      </c>
      <c r="D78" s="3">
        <v>0</v>
      </c>
      <c r="E78" s="1">
        <v>2</v>
      </c>
      <c r="F78" s="2">
        <v>2</v>
      </c>
      <c r="G78" s="3">
        <v>0</v>
      </c>
      <c r="H78" s="11" t="e">
        <f t="shared" si="5"/>
        <v>#DIV/0!</v>
      </c>
      <c r="I78" s="12" t="e">
        <f t="shared" si="6"/>
        <v>#DIV/0!</v>
      </c>
      <c r="J78" s="13" t="e">
        <f t="shared" si="7"/>
        <v>#DIV/0!</v>
      </c>
    </row>
    <row r="79" spans="1:10" ht="15.75">
      <c r="A79" s="4" t="s">
        <v>85</v>
      </c>
      <c r="B79" s="1">
        <v>0</v>
      </c>
      <c r="C79" s="2">
        <v>0</v>
      </c>
      <c r="D79" s="3">
        <v>0</v>
      </c>
      <c r="E79" s="1">
        <v>1</v>
      </c>
      <c r="F79" s="2">
        <v>1</v>
      </c>
      <c r="G79" s="3">
        <v>0</v>
      </c>
      <c r="H79" s="11" t="e">
        <f t="shared" si="5"/>
        <v>#DIV/0!</v>
      </c>
      <c r="I79" s="12" t="e">
        <f t="shared" si="6"/>
        <v>#DIV/0!</v>
      </c>
      <c r="J79" s="13" t="e">
        <f t="shared" si="7"/>
        <v>#DIV/0!</v>
      </c>
    </row>
    <row r="80" spans="1:10" ht="15.75">
      <c r="A80" s="4" t="s">
        <v>86</v>
      </c>
      <c r="B80" s="1">
        <v>10</v>
      </c>
      <c r="C80" s="2">
        <v>10</v>
      </c>
      <c r="D80" s="3">
        <v>0</v>
      </c>
      <c r="E80" s="1">
        <v>12</v>
      </c>
      <c r="F80" s="2">
        <v>12</v>
      </c>
      <c r="G80" s="3">
        <v>0</v>
      </c>
      <c r="H80" s="11">
        <f t="shared" si="5"/>
        <v>20</v>
      </c>
      <c r="I80" s="12">
        <f t="shared" si="6"/>
        <v>20</v>
      </c>
      <c r="J80" s="13" t="e">
        <f t="shared" si="7"/>
        <v>#DIV/0!</v>
      </c>
    </row>
    <row r="81" spans="1:10" ht="15.75">
      <c r="A81" s="4" t="s">
        <v>87</v>
      </c>
      <c r="B81" s="1">
        <v>0</v>
      </c>
      <c r="C81" s="2">
        <v>0</v>
      </c>
      <c r="D81" s="3">
        <v>0</v>
      </c>
      <c r="E81" s="1">
        <v>0.9891304347826089</v>
      </c>
      <c r="F81" s="2">
        <v>0.8633450615732597</v>
      </c>
      <c r="G81" s="3">
        <v>0.1257853732093491</v>
      </c>
      <c r="H81" s="11" t="e">
        <f t="shared" si="5"/>
        <v>#DIV/0!</v>
      </c>
      <c r="I81" s="12" t="e">
        <f t="shared" si="6"/>
        <v>#DIV/0!</v>
      </c>
      <c r="J81" s="13" t="e">
        <f t="shared" si="7"/>
        <v>#DIV/0!</v>
      </c>
    </row>
    <row r="82" spans="1:10" ht="15.75">
      <c r="A82" s="4" t="s">
        <v>89</v>
      </c>
      <c r="B82" s="1">
        <v>0</v>
      </c>
      <c r="C82" s="2">
        <v>0</v>
      </c>
      <c r="D82" s="3">
        <v>0</v>
      </c>
      <c r="E82" s="1">
        <v>3</v>
      </c>
      <c r="F82" s="2">
        <v>3</v>
      </c>
      <c r="G82" s="3">
        <v>0</v>
      </c>
      <c r="H82" s="11" t="e">
        <f t="shared" si="5"/>
        <v>#DIV/0!</v>
      </c>
      <c r="I82" s="12" t="e">
        <f t="shared" si="6"/>
        <v>#DIV/0!</v>
      </c>
      <c r="J82" s="13" t="e">
        <f t="shared" si="7"/>
        <v>#DIV/0!</v>
      </c>
    </row>
    <row r="83" spans="1:10" ht="15.75">
      <c r="A83" s="4" t="s">
        <v>90</v>
      </c>
      <c r="B83" s="1">
        <v>0</v>
      </c>
      <c r="C83" s="2">
        <v>0</v>
      </c>
      <c r="D83" s="3">
        <v>0</v>
      </c>
      <c r="E83" s="1">
        <v>2</v>
      </c>
      <c r="F83" s="2">
        <v>2</v>
      </c>
      <c r="G83" s="3">
        <v>0</v>
      </c>
      <c r="H83" s="11" t="e">
        <f t="shared" si="5"/>
        <v>#DIV/0!</v>
      </c>
      <c r="I83" s="12" t="e">
        <f t="shared" si="6"/>
        <v>#DIV/0!</v>
      </c>
      <c r="J83" s="13" t="e">
        <f t="shared" si="7"/>
        <v>#DIV/0!</v>
      </c>
    </row>
    <row r="84" spans="1:10" ht="15.75">
      <c r="A84" s="4" t="s">
        <v>91</v>
      </c>
      <c r="B84" s="1">
        <v>0</v>
      </c>
      <c r="C84" s="2">
        <v>0</v>
      </c>
      <c r="D84" s="3">
        <v>0</v>
      </c>
      <c r="E84" s="1">
        <v>9</v>
      </c>
      <c r="F84" s="2">
        <v>9</v>
      </c>
      <c r="G84" s="3">
        <v>0</v>
      </c>
      <c r="H84" s="11" t="e">
        <f t="shared" si="5"/>
        <v>#DIV/0!</v>
      </c>
      <c r="I84" s="12" t="e">
        <f t="shared" si="6"/>
        <v>#DIV/0!</v>
      </c>
      <c r="J84" s="13" t="e">
        <f t="shared" si="7"/>
        <v>#DIV/0!</v>
      </c>
    </row>
    <row r="85" spans="1:10" ht="15.75">
      <c r="A85" s="4" t="s">
        <v>92</v>
      </c>
      <c r="B85" s="1">
        <v>0</v>
      </c>
      <c r="C85" s="2">
        <v>0</v>
      </c>
      <c r="D85" s="3">
        <v>0</v>
      </c>
      <c r="E85" s="1">
        <v>8</v>
      </c>
      <c r="F85" s="2">
        <v>8</v>
      </c>
      <c r="G85" s="3">
        <v>0</v>
      </c>
      <c r="H85" s="11" t="e">
        <f t="shared" si="5"/>
        <v>#DIV/0!</v>
      </c>
      <c r="I85" s="12" t="e">
        <f t="shared" si="6"/>
        <v>#DIV/0!</v>
      </c>
      <c r="J85" s="13" t="e">
        <f t="shared" si="7"/>
        <v>#DIV/0!</v>
      </c>
    </row>
    <row r="86" spans="1:10" ht="15.75">
      <c r="A86" s="4" t="s">
        <v>93</v>
      </c>
      <c r="B86" s="1">
        <v>0</v>
      </c>
      <c r="C86" s="2">
        <v>0</v>
      </c>
      <c r="D86" s="3">
        <v>0</v>
      </c>
      <c r="E86" s="1">
        <v>0</v>
      </c>
      <c r="F86" s="2">
        <v>0</v>
      </c>
      <c r="G86" s="3">
        <v>0</v>
      </c>
      <c r="H86" s="11" t="e">
        <f t="shared" si="5"/>
        <v>#DIV/0!</v>
      </c>
      <c r="I86" s="12" t="e">
        <f t="shared" si="6"/>
        <v>#DIV/0!</v>
      </c>
      <c r="J86" s="13" t="e">
        <f t="shared" si="7"/>
        <v>#DIV/0!</v>
      </c>
    </row>
    <row r="87" spans="1:10" ht="15.75">
      <c r="A87" s="4" t="s">
        <v>94</v>
      </c>
      <c r="B87" s="1">
        <v>7</v>
      </c>
      <c r="C87" s="2">
        <v>7</v>
      </c>
      <c r="D87" s="3">
        <v>0</v>
      </c>
      <c r="E87" s="1">
        <v>17</v>
      </c>
      <c r="F87" s="2">
        <v>17</v>
      </c>
      <c r="G87" s="3">
        <v>0</v>
      </c>
      <c r="H87" s="11">
        <f t="shared" si="5"/>
        <v>142.85714285714286</v>
      </c>
      <c r="I87" s="12">
        <f t="shared" si="6"/>
        <v>142.85714285714286</v>
      </c>
      <c r="J87" s="13" t="e">
        <f t="shared" si="7"/>
        <v>#DIV/0!</v>
      </c>
    </row>
    <row r="88" spans="1:10" ht="15.75">
      <c r="A88" s="4" t="s">
        <v>95</v>
      </c>
      <c r="B88" s="1">
        <v>0</v>
      </c>
      <c r="C88" s="2">
        <v>0</v>
      </c>
      <c r="D88" s="3">
        <v>0</v>
      </c>
      <c r="E88" s="1">
        <v>1</v>
      </c>
      <c r="F88" s="2">
        <v>1</v>
      </c>
      <c r="G88" s="3">
        <v>0</v>
      </c>
      <c r="H88" s="11" t="e">
        <f t="shared" si="5"/>
        <v>#DIV/0!</v>
      </c>
      <c r="I88" s="12" t="e">
        <f t="shared" si="6"/>
        <v>#DIV/0!</v>
      </c>
      <c r="J88" s="13" t="e">
        <f t="shared" si="7"/>
        <v>#DIV/0!</v>
      </c>
    </row>
    <row r="89" spans="1:10" ht="15.75">
      <c r="A89" s="4" t="s">
        <v>96</v>
      </c>
      <c r="B89" s="1">
        <v>0</v>
      </c>
      <c r="C89" s="2">
        <v>0</v>
      </c>
      <c r="D89" s="3">
        <v>0</v>
      </c>
      <c r="E89" s="1">
        <v>3.9673913043478266</v>
      </c>
      <c r="F89" s="2">
        <v>3.5900351847197793</v>
      </c>
      <c r="G89" s="3">
        <v>0.37735611962804727</v>
      </c>
      <c r="H89" s="11" t="e">
        <f t="shared" si="5"/>
        <v>#DIV/0!</v>
      </c>
      <c r="I89" s="12" t="e">
        <f t="shared" si="6"/>
        <v>#DIV/0!</v>
      </c>
      <c r="J89" s="13" t="e">
        <f t="shared" si="7"/>
        <v>#DIV/0!</v>
      </c>
    </row>
    <row r="90" spans="1:10" ht="15.75">
      <c r="A90" s="4" t="s">
        <v>97</v>
      </c>
      <c r="B90" s="1">
        <v>0</v>
      </c>
      <c r="C90" s="2">
        <v>0</v>
      </c>
      <c r="D90" s="3">
        <v>0</v>
      </c>
      <c r="E90" s="1">
        <v>1</v>
      </c>
      <c r="F90" s="2">
        <v>1</v>
      </c>
      <c r="G90" s="3">
        <v>0</v>
      </c>
      <c r="H90" s="11" t="e">
        <f t="shared" si="5"/>
        <v>#DIV/0!</v>
      </c>
      <c r="I90" s="12" t="e">
        <f t="shared" si="6"/>
        <v>#DIV/0!</v>
      </c>
      <c r="J90" s="13" t="e">
        <f t="shared" si="7"/>
        <v>#DIV/0!</v>
      </c>
    </row>
    <row r="91" spans="1:10" ht="15.75">
      <c r="A91" s="4" t="s">
        <v>98</v>
      </c>
      <c r="B91" s="1">
        <v>0</v>
      </c>
      <c r="C91" s="2">
        <v>0</v>
      </c>
      <c r="D91" s="3">
        <v>0</v>
      </c>
      <c r="E91" s="1">
        <v>0</v>
      </c>
      <c r="F91" s="2">
        <v>0</v>
      </c>
      <c r="G91" s="3">
        <v>0</v>
      </c>
      <c r="H91" s="11" t="e">
        <f t="shared" si="5"/>
        <v>#DIV/0!</v>
      </c>
      <c r="I91" s="12" t="e">
        <f t="shared" si="6"/>
        <v>#DIV/0!</v>
      </c>
      <c r="J91" s="13" t="e">
        <f t="shared" si="7"/>
        <v>#DIV/0!</v>
      </c>
    </row>
    <row r="92" spans="1:10" ht="15.75">
      <c r="A92" s="4" t="s">
        <v>99</v>
      </c>
      <c r="B92" s="1">
        <v>0</v>
      </c>
      <c r="C92" s="2">
        <v>0</v>
      </c>
      <c r="D92" s="3">
        <v>0</v>
      </c>
      <c r="E92" s="1">
        <v>1</v>
      </c>
      <c r="F92" s="2">
        <v>0</v>
      </c>
      <c r="G92" s="3">
        <v>0</v>
      </c>
      <c r="H92" s="11" t="e">
        <f t="shared" si="5"/>
        <v>#DIV/0!</v>
      </c>
      <c r="I92" s="12" t="e">
        <f t="shared" si="6"/>
        <v>#DIV/0!</v>
      </c>
      <c r="J92" s="13" t="e">
        <f t="shared" si="7"/>
        <v>#DIV/0!</v>
      </c>
    </row>
    <row r="93" spans="1:10" ht="15.75">
      <c r="A93" s="4" t="s">
        <v>100</v>
      </c>
      <c r="B93" s="1">
        <v>82</v>
      </c>
      <c r="C93" s="2">
        <v>82</v>
      </c>
      <c r="D93" s="3">
        <v>0</v>
      </c>
      <c r="E93" s="1">
        <v>91</v>
      </c>
      <c r="F93" s="2">
        <v>91</v>
      </c>
      <c r="G93" s="3">
        <v>0</v>
      </c>
      <c r="H93" s="11">
        <f t="shared" si="5"/>
        <v>10.975609756097562</v>
      </c>
      <c r="I93" s="12">
        <f t="shared" si="6"/>
        <v>10.975609756097562</v>
      </c>
      <c r="J93" s="13" t="e">
        <f t="shared" si="7"/>
        <v>#DIV/0!</v>
      </c>
    </row>
    <row r="94" spans="1:10" ht="15.75">
      <c r="A94" s="4" t="s">
        <v>101</v>
      </c>
      <c r="B94" s="1">
        <v>7.913043478260871</v>
      </c>
      <c r="C94" s="2">
        <v>6.906760492586078</v>
      </c>
      <c r="D94" s="3">
        <v>1.0062829856747928</v>
      </c>
      <c r="E94" s="1">
        <v>9.89130434782609</v>
      </c>
      <c r="F94" s="2">
        <v>8.633450615732597</v>
      </c>
      <c r="G94" s="3">
        <v>1.257853732093491</v>
      </c>
      <c r="H94" s="11">
        <f t="shared" si="5"/>
        <v>25.00000000000001</v>
      </c>
      <c r="I94" s="12">
        <f t="shared" si="6"/>
        <v>24.999999999999996</v>
      </c>
      <c r="J94" s="13">
        <f t="shared" si="7"/>
        <v>25.000000000000007</v>
      </c>
    </row>
    <row r="95" spans="1:10" ht="15.75">
      <c r="A95" s="4" t="s">
        <v>102</v>
      </c>
      <c r="B95" s="1">
        <v>0</v>
      </c>
      <c r="C95" s="2">
        <v>0</v>
      </c>
      <c r="D95" s="3">
        <v>0</v>
      </c>
      <c r="E95" s="1">
        <v>0.9891304347826089</v>
      </c>
      <c r="F95" s="2">
        <v>0.8633450615732597</v>
      </c>
      <c r="G95" s="3">
        <v>0.1257853732093491</v>
      </c>
      <c r="H95" s="11" t="e">
        <f t="shared" si="5"/>
        <v>#DIV/0!</v>
      </c>
      <c r="I95" s="12" t="e">
        <f t="shared" si="6"/>
        <v>#DIV/0!</v>
      </c>
      <c r="J95" s="13" t="e">
        <f t="shared" si="7"/>
        <v>#DIV/0!</v>
      </c>
    </row>
    <row r="96" spans="1:10" ht="15.75">
      <c r="A96" s="4" t="s">
        <v>103</v>
      </c>
      <c r="B96" s="1">
        <v>6</v>
      </c>
      <c r="C96" s="2">
        <v>5</v>
      </c>
      <c r="D96" s="3">
        <v>0</v>
      </c>
      <c r="E96" s="1">
        <v>5</v>
      </c>
      <c r="F96" s="2">
        <v>5</v>
      </c>
      <c r="G96" s="3">
        <v>0</v>
      </c>
      <c r="H96" s="11">
        <f t="shared" si="5"/>
        <v>-16.666666666666664</v>
      </c>
      <c r="I96" s="12">
        <f t="shared" si="6"/>
        <v>0</v>
      </c>
      <c r="J96" s="13" t="e">
        <f t="shared" si="7"/>
        <v>#DIV/0!</v>
      </c>
    </row>
    <row r="97" spans="1:10" ht="15.75">
      <c r="A97" s="4" t="s">
        <v>104</v>
      </c>
      <c r="B97" s="1">
        <v>0</v>
      </c>
      <c r="C97" s="2">
        <v>0</v>
      </c>
      <c r="D97" s="3">
        <v>0</v>
      </c>
      <c r="E97" s="1">
        <v>0</v>
      </c>
      <c r="F97" s="2">
        <v>0</v>
      </c>
      <c r="G97" s="3">
        <v>0</v>
      </c>
      <c r="H97" s="11" t="e">
        <f t="shared" si="5"/>
        <v>#DIV/0!</v>
      </c>
      <c r="I97" s="12" t="e">
        <f t="shared" si="6"/>
        <v>#DIV/0!</v>
      </c>
      <c r="J97" s="13" t="e">
        <f t="shared" si="7"/>
        <v>#DIV/0!</v>
      </c>
    </row>
    <row r="98" spans="1:10" ht="15.75">
      <c r="A98" s="4" t="s">
        <v>105</v>
      </c>
      <c r="B98" s="1">
        <v>0</v>
      </c>
      <c r="C98" s="2">
        <v>0</v>
      </c>
      <c r="D98" s="3">
        <v>0</v>
      </c>
      <c r="E98" s="1">
        <v>0</v>
      </c>
      <c r="F98" s="2">
        <v>0</v>
      </c>
      <c r="G98" s="3">
        <v>0</v>
      </c>
      <c r="H98" s="11" t="e">
        <f t="shared" si="5"/>
        <v>#DIV/0!</v>
      </c>
      <c r="I98" s="12" t="e">
        <f t="shared" si="6"/>
        <v>#DIV/0!</v>
      </c>
      <c r="J98" s="13" t="e">
        <f t="shared" si="7"/>
        <v>#DIV/0!</v>
      </c>
    </row>
    <row r="99" spans="1:10" ht="15.75">
      <c r="A99" s="4" t="s">
        <v>106</v>
      </c>
      <c r="B99" s="1">
        <v>0</v>
      </c>
      <c r="C99" s="2">
        <v>0</v>
      </c>
      <c r="D99" s="3">
        <v>0</v>
      </c>
      <c r="E99" s="1">
        <v>2</v>
      </c>
      <c r="F99" s="2">
        <v>2</v>
      </c>
      <c r="G99" s="3">
        <v>0</v>
      </c>
      <c r="H99" s="11" t="e">
        <f t="shared" si="5"/>
        <v>#DIV/0!</v>
      </c>
      <c r="I99" s="12" t="e">
        <f t="shared" si="6"/>
        <v>#DIV/0!</v>
      </c>
      <c r="J99" s="13" t="e">
        <f t="shared" si="7"/>
        <v>#DIV/0!</v>
      </c>
    </row>
    <row r="100" spans="1:10" ht="15.75">
      <c r="A100" s="4" t="s">
        <v>108</v>
      </c>
      <c r="B100" s="1">
        <v>0</v>
      </c>
      <c r="C100" s="2">
        <v>0</v>
      </c>
      <c r="D100" s="3">
        <v>0</v>
      </c>
      <c r="E100" s="1">
        <v>3.9565217391304355</v>
      </c>
      <c r="F100" s="2">
        <v>3.453380246293039</v>
      </c>
      <c r="G100" s="3">
        <v>0.5031414928373964</v>
      </c>
      <c r="H100" s="11" t="e">
        <f t="shared" si="5"/>
        <v>#DIV/0!</v>
      </c>
      <c r="I100" s="12" t="e">
        <f t="shared" si="6"/>
        <v>#DIV/0!</v>
      </c>
      <c r="J100" s="13" t="e">
        <f t="shared" si="7"/>
        <v>#DIV/0!</v>
      </c>
    </row>
    <row r="101" spans="1:10" ht="15.75">
      <c r="A101" s="4" t="s">
        <v>109</v>
      </c>
      <c r="B101" s="1">
        <v>0</v>
      </c>
      <c r="C101" s="2">
        <v>0</v>
      </c>
      <c r="D101" s="3">
        <v>0</v>
      </c>
      <c r="E101" s="1">
        <v>0</v>
      </c>
      <c r="F101" s="2">
        <v>0</v>
      </c>
      <c r="G101" s="3">
        <v>0</v>
      </c>
      <c r="H101" s="11" t="e">
        <f t="shared" si="5"/>
        <v>#DIV/0!</v>
      </c>
      <c r="I101" s="12" t="e">
        <f t="shared" si="6"/>
        <v>#DIV/0!</v>
      </c>
      <c r="J101" s="13" t="e">
        <f t="shared" si="7"/>
        <v>#DIV/0!</v>
      </c>
    </row>
    <row r="102" spans="1:10" ht="15.75">
      <c r="A102" s="4" t="s">
        <v>110</v>
      </c>
      <c r="B102" s="1">
        <v>0</v>
      </c>
      <c r="C102" s="2">
        <v>0</v>
      </c>
      <c r="D102" s="3">
        <v>0</v>
      </c>
      <c r="E102" s="1">
        <v>1</v>
      </c>
      <c r="F102" s="2">
        <v>1</v>
      </c>
      <c r="G102" s="3">
        <v>0</v>
      </c>
      <c r="H102" s="11" t="e">
        <f t="shared" si="5"/>
        <v>#DIV/0!</v>
      </c>
      <c r="I102" s="12" t="e">
        <f t="shared" si="6"/>
        <v>#DIV/0!</v>
      </c>
      <c r="J102" s="13" t="e">
        <f t="shared" si="7"/>
        <v>#DIV/0!</v>
      </c>
    </row>
    <row r="103" spans="1:10" ht="15.75">
      <c r="A103" s="4" t="s">
        <v>111</v>
      </c>
      <c r="B103" s="1">
        <v>33</v>
      </c>
      <c r="C103" s="2">
        <v>33</v>
      </c>
      <c r="D103" s="3">
        <v>0</v>
      </c>
      <c r="E103" s="1">
        <v>9</v>
      </c>
      <c r="F103" s="2">
        <v>9</v>
      </c>
      <c r="G103" s="3">
        <v>0</v>
      </c>
      <c r="H103" s="11">
        <f t="shared" si="5"/>
        <v>-72.72727272727273</v>
      </c>
      <c r="I103" s="12">
        <f t="shared" si="6"/>
        <v>-72.72727272727273</v>
      </c>
      <c r="J103" s="13" t="e">
        <f t="shared" si="7"/>
        <v>#DIV/0!</v>
      </c>
    </row>
    <row r="104" spans="1:10" ht="15.75">
      <c r="A104" s="4" t="s">
        <v>112</v>
      </c>
      <c r="B104" s="1">
        <v>0</v>
      </c>
      <c r="C104" s="2">
        <v>0</v>
      </c>
      <c r="D104" s="3">
        <v>0</v>
      </c>
      <c r="E104" s="1">
        <v>22.760869565217394</v>
      </c>
      <c r="F104" s="2">
        <v>19.993591354611713</v>
      </c>
      <c r="G104" s="3">
        <v>2.76727821060568</v>
      </c>
      <c r="H104" s="11" t="e">
        <f t="shared" si="5"/>
        <v>#DIV/0!</v>
      </c>
      <c r="I104" s="12" t="e">
        <f t="shared" si="6"/>
        <v>#DIV/0!</v>
      </c>
      <c r="J104" s="13" t="e">
        <f t="shared" si="7"/>
        <v>#DIV/0!</v>
      </c>
    </row>
    <row r="105" spans="1:10" ht="15.75">
      <c r="A105" s="4" t="s">
        <v>113</v>
      </c>
      <c r="B105" s="1">
        <v>23.750000000000004</v>
      </c>
      <c r="C105" s="2">
        <v>20.856936416184972</v>
      </c>
      <c r="D105" s="3">
        <v>2.8930635838150294</v>
      </c>
      <c r="E105" s="1">
        <v>78.1521739130435</v>
      </c>
      <c r="F105" s="2">
        <v>68.34091480271425</v>
      </c>
      <c r="G105" s="3">
        <v>9.811259110329228</v>
      </c>
      <c r="H105" s="11">
        <f t="shared" si="5"/>
        <v>229.0617848970252</v>
      </c>
      <c r="I105" s="12">
        <f t="shared" si="6"/>
        <v>227.66516346898263</v>
      </c>
      <c r="J105" s="13">
        <f t="shared" si="7"/>
        <v>239.1304347826086</v>
      </c>
    </row>
    <row r="106" spans="1:10" ht="15.75">
      <c r="A106" s="4" t="s">
        <v>114</v>
      </c>
      <c r="B106" s="1">
        <v>0</v>
      </c>
      <c r="C106" s="2">
        <v>0</v>
      </c>
      <c r="D106" s="3">
        <v>0</v>
      </c>
      <c r="E106" s="1">
        <v>6.923913043478262</v>
      </c>
      <c r="F106" s="2">
        <v>6.043415431012818</v>
      </c>
      <c r="G106" s="3">
        <v>0.8804976124654437</v>
      </c>
      <c r="H106" s="11" t="e">
        <f t="shared" si="5"/>
        <v>#DIV/0!</v>
      </c>
      <c r="I106" s="12" t="e">
        <f t="shared" si="6"/>
        <v>#DIV/0!</v>
      </c>
      <c r="J106" s="13" t="e">
        <f t="shared" si="7"/>
        <v>#DIV/0!</v>
      </c>
    </row>
    <row r="107" spans="1:10" ht="15.75">
      <c r="A107" s="4" t="s">
        <v>115</v>
      </c>
      <c r="B107" s="1">
        <v>0</v>
      </c>
      <c r="C107" s="2">
        <v>0</v>
      </c>
      <c r="D107" s="3">
        <v>0</v>
      </c>
      <c r="E107" s="1">
        <v>2.9673913043478266</v>
      </c>
      <c r="F107" s="2">
        <v>2.5900351847197793</v>
      </c>
      <c r="G107" s="3">
        <v>0.37735611962804727</v>
      </c>
      <c r="H107" s="11" t="e">
        <f t="shared" si="5"/>
        <v>#DIV/0!</v>
      </c>
      <c r="I107" s="12" t="e">
        <f t="shared" si="6"/>
        <v>#DIV/0!</v>
      </c>
      <c r="J107" s="13" t="e">
        <f t="shared" si="7"/>
        <v>#DIV/0!</v>
      </c>
    </row>
    <row r="108" spans="1:10" ht="15.75">
      <c r="A108" s="4" t="s">
        <v>116</v>
      </c>
      <c r="B108" s="1">
        <v>36</v>
      </c>
      <c r="C108" s="2">
        <v>36</v>
      </c>
      <c r="D108" s="3">
        <v>0</v>
      </c>
      <c r="E108" s="1">
        <v>87</v>
      </c>
      <c r="F108" s="2">
        <v>87</v>
      </c>
      <c r="G108" s="3">
        <v>0</v>
      </c>
      <c r="H108" s="11">
        <f t="shared" si="5"/>
        <v>141.66666666666669</v>
      </c>
      <c r="I108" s="12">
        <f t="shared" si="6"/>
        <v>141.66666666666669</v>
      </c>
      <c r="J108" s="13" t="e">
        <f t="shared" si="7"/>
        <v>#DIV/0!</v>
      </c>
    </row>
    <row r="109" spans="1:10" ht="15.75">
      <c r="A109" s="4" t="s">
        <v>117</v>
      </c>
      <c r="B109" s="1">
        <v>0</v>
      </c>
      <c r="C109" s="2">
        <v>0</v>
      </c>
      <c r="D109" s="3">
        <v>0</v>
      </c>
      <c r="E109" s="1">
        <v>0</v>
      </c>
      <c r="F109" s="2">
        <v>0</v>
      </c>
      <c r="G109" s="3">
        <v>0</v>
      </c>
      <c r="H109" s="11" t="e">
        <f t="shared" si="5"/>
        <v>#DIV/0!</v>
      </c>
      <c r="I109" s="12" t="e">
        <f t="shared" si="6"/>
        <v>#DIV/0!</v>
      </c>
      <c r="J109" s="13" t="e">
        <f t="shared" si="7"/>
        <v>#DIV/0!</v>
      </c>
    </row>
    <row r="110" spans="1:10" ht="15.75">
      <c r="A110" s="4" t="s">
        <v>25</v>
      </c>
      <c r="B110" s="1">
        <v>84</v>
      </c>
      <c r="C110" s="2">
        <v>84</v>
      </c>
      <c r="D110" s="3">
        <v>0</v>
      </c>
      <c r="E110" s="1">
        <v>66</v>
      </c>
      <c r="F110" s="2">
        <v>66</v>
      </c>
      <c r="G110" s="3">
        <v>0</v>
      </c>
      <c r="H110" s="11">
        <f aca="true" t="shared" si="11" ref="H110:J113">(E110-B110)/B110*100</f>
        <v>-21.428571428571427</v>
      </c>
      <c r="I110" s="12">
        <f t="shared" si="11"/>
        <v>-21.428571428571427</v>
      </c>
      <c r="J110" s="13" t="e">
        <f t="shared" si="11"/>
        <v>#DIV/0!</v>
      </c>
    </row>
    <row r="111" spans="1:10" ht="15.75">
      <c r="A111" s="4" t="s">
        <v>26</v>
      </c>
      <c r="B111" s="1">
        <v>0</v>
      </c>
      <c r="C111" s="2">
        <v>0</v>
      </c>
      <c r="D111" s="3">
        <v>0</v>
      </c>
      <c r="E111" s="1">
        <v>0</v>
      </c>
      <c r="F111" s="2">
        <v>0</v>
      </c>
      <c r="G111" s="3">
        <v>0</v>
      </c>
      <c r="H111" s="11" t="e">
        <f t="shared" si="11"/>
        <v>#DIV/0!</v>
      </c>
      <c r="I111" s="12" t="e">
        <f t="shared" si="11"/>
        <v>#DIV/0!</v>
      </c>
      <c r="J111" s="13" t="e">
        <f t="shared" si="11"/>
        <v>#DIV/0!</v>
      </c>
    </row>
    <row r="112" spans="1:10" ht="16.5" thickBot="1">
      <c r="A112" s="4" t="s">
        <v>201</v>
      </c>
      <c r="B112" s="1">
        <v>70</v>
      </c>
      <c r="C112" s="2">
        <v>60</v>
      </c>
      <c r="D112" s="3">
        <v>10</v>
      </c>
      <c r="E112" s="1">
        <v>16</v>
      </c>
      <c r="F112" s="2">
        <v>16</v>
      </c>
      <c r="G112" s="3">
        <v>0</v>
      </c>
      <c r="H112" s="14">
        <f t="shared" si="11"/>
        <v>-77.14285714285715</v>
      </c>
      <c r="I112" s="15">
        <f t="shared" si="11"/>
        <v>-73.33333333333333</v>
      </c>
      <c r="J112" s="16">
        <f t="shared" si="11"/>
        <v>-100</v>
      </c>
    </row>
    <row r="113" spans="1:10" ht="21" customHeight="1" thickBot="1">
      <c r="A113" s="23" t="s">
        <v>209</v>
      </c>
      <c r="B113" s="24">
        <f aca="true" t="shared" si="12" ref="B113:G113">SUM(B69:B112)</f>
        <v>1788.602155965361</v>
      </c>
      <c r="C113" s="24">
        <f t="shared" si="12"/>
        <v>1723.4962694608612</v>
      </c>
      <c r="D113" s="24">
        <f t="shared" si="12"/>
        <v>64.10588650449955</v>
      </c>
      <c r="E113" s="24">
        <f t="shared" si="12"/>
        <v>2814.9768587068697</v>
      </c>
      <c r="F113" s="24">
        <f t="shared" si="12"/>
        <v>2713.1190789714447</v>
      </c>
      <c r="G113" s="24">
        <f t="shared" si="12"/>
        <v>100.85777973542588</v>
      </c>
      <c r="H113" s="25">
        <f t="shared" si="11"/>
        <v>57.38418123439778</v>
      </c>
      <c r="I113" s="25">
        <f t="shared" si="11"/>
        <v>57.41949240308796</v>
      </c>
      <c r="J113" s="26">
        <f t="shared" si="11"/>
        <v>57.329982057648856</v>
      </c>
    </row>
    <row r="114" spans="1:10" ht="15.75">
      <c r="A114" s="4" t="s">
        <v>119</v>
      </c>
      <c r="B114" s="1">
        <v>4432.765029443646</v>
      </c>
      <c r="C114" s="2">
        <v>4297.786397682252</v>
      </c>
      <c r="D114" s="3">
        <v>134.9786317613945</v>
      </c>
      <c r="E114" s="1">
        <v>3073.5553313508917</v>
      </c>
      <c r="F114" s="2">
        <v>2935.4574898596798</v>
      </c>
      <c r="G114" s="3">
        <v>138.097841491212</v>
      </c>
      <c r="H114" s="11">
        <f t="shared" si="5"/>
        <v>-30.662795998987296</v>
      </c>
      <c r="I114" s="12">
        <f t="shared" si="6"/>
        <v>-31.698385674943285</v>
      </c>
      <c r="J114" s="13">
        <f t="shared" si="7"/>
        <v>2.3108915012054743</v>
      </c>
    </row>
    <row r="115" spans="1:10" ht="15.75">
      <c r="A115" s="4" t="s">
        <v>120</v>
      </c>
      <c r="B115" s="1">
        <v>6503.905698146883</v>
      </c>
      <c r="C115" s="2">
        <v>5904.660332249654</v>
      </c>
      <c r="D115" s="3">
        <v>599.245365897229</v>
      </c>
      <c r="E115" s="1">
        <v>5575.807892337747</v>
      </c>
      <c r="F115" s="2">
        <v>5148.888161960308</v>
      </c>
      <c r="G115" s="3">
        <v>426.91973037743867</v>
      </c>
      <c r="H115" s="11">
        <f t="shared" si="5"/>
        <v>-14.269853360167462</v>
      </c>
      <c r="I115" s="12">
        <f t="shared" si="6"/>
        <v>-12.799587575961368</v>
      </c>
      <c r="J115" s="13">
        <f t="shared" si="7"/>
        <v>-28.7571077436324</v>
      </c>
    </row>
    <row r="116" spans="1:10" ht="15.75">
      <c r="A116" s="4" t="s">
        <v>122</v>
      </c>
      <c r="B116" s="1">
        <v>629.595462824971</v>
      </c>
      <c r="C116" s="2">
        <v>554.9738660359579</v>
      </c>
      <c r="D116" s="3">
        <v>74.62159678901301</v>
      </c>
      <c r="E116" s="1">
        <v>545.371750289783</v>
      </c>
      <c r="F116" s="2">
        <v>497.46648407768373</v>
      </c>
      <c r="G116" s="3">
        <v>47.90526621209923</v>
      </c>
      <c r="H116" s="11">
        <f t="shared" si="5"/>
        <v>-13.377433210410924</v>
      </c>
      <c r="I116" s="12">
        <f t="shared" si="6"/>
        <v>-10.362178379503764</v>
      </c>
      <c r="J116" s="13">
        <f t="shared" si="7"/>
        <v>-35.8024107316441</v>
      </c>
    </row>
    <row r="117" spans="1:10" ht="15.75">
      <c r="A117" s="4" t="s">
        <v>123</v>
      </c>
      <c r="B117" s="1">
        <v>29.642857142857142</v>
      </c>
      <c r="C117" s="2">
        <v>29.642857142857142</v>
      </c>
      <c r="D117" s="3">
        <v>0</v>
      </c>
      <c r="E117" s="1">
        <v>33.42857142857143</v>
      </c>
      <c r="F117" s="2">
        <v>33.42857142857143</v>
      </c>
      <c r="G117" s="3">
        <v>0</v>
      </c>
      <c r="H117" s="11">
        <f t="shared" si="5"/>
        <v>12.771084337349405</v>
      </c>
      <c r="I117" s="12">
        <f t="shared" si="6"/>
        <v>12.771084337349405</v>
      </c>
      <c r="J117" s="13" t="e">
        <f t="shared" si="7"/>
        <v>#DIV/0!</v>
      </c>
    </row>
    <row r="118" spans="1:10" ht="15.75">
      <c r="A118" s="4" t="s">
        <v>124</v>
      </c>
      <c r="B118" s="1">
        <v>12927.126225045371</v>
      </c>
      <c r="C118" s="2">
        <v>11264.25609052439</v>
      </c>
      <c r="D118" s="3">
        <v>1662.8701345209815</v>
      </c>
      <c r="E118" s="1">
        <v>6984.344905627169</v>
      </c>
      <c r="F118" s="2">
        <v>5936.733331618996</v>
      </c>
      <c r="G118" s="3">
        <v>1047.6115740081734</v>
      </c>
      <c r="H118" s="11">
        <f t="shared" si="5"/>
        <v>-45.97140320255011</v>
      </c>
      <c r="I118" s="12">
        <f t="shared" si="6"/>
        <v>-47.29582420792938</v>
      </c>
      <c r="J118" s="13">
        <f t="shared" si="7"/>
        <v>-36.99979618011746</v>
      </c>
    </row>
    <row r="119" spans="1:10" ht="15.75">
      <c r="A119" s="4" t="s">
        <v>125</v>
      </c>
      <c r="B119" s="1">
        <v>297.84999999999997</v>
      </c>
      <c r="C119" s="2">
        <v>288.38043478260863</v>
      </c>
      <c r="D119" s="3">
        <v>9.469565217391304</v>
      </c>
      <c r="E119" s="1">
        <v>282.24999999999994</v>
      </c>
      <c r="F119" s="2">
        <v>270.2268115942029</v>
      </c>
      <c r="G119" s="3">
        <v>12.0231884057971</v>
      </c>
      <c r="H119" s="11">
        <f t="shared" si="5"/>
        <v>-5.237535672318289</v>
      </c>
      <c r="I119" s="12">
        <f t="shared" si="6"/>
        <v>-6.295025944492585</v>
      </c>
      <c r="J119" s="13">
        <f t="shared" si="7"/>
        <v>26.966636057545134</v>
      </c>
    </row>
    <row r="120" spans="1:10" ht="15.75">
      <c r="A120" s="4" t="s">
        <v>126</v>
      </c>
      <c r="B120" s="1">
        <v>14614.425759233374</v>
      </c>
      <c r="C120" s="2">
        <v>8314.544977204936</v>
      </c>
      <c r="D120" s="3">
        <v>6299.880782028439</v>
      </c>
      <c r="E120" s="1">
        <v>12393.636308782648</v>
      </c>
      <c r="F120" s="2">
        <v>9142.402065956332</v>
      </c>
      <c r="G120" s="3">
        <v>3251.234242826316</v>
      </c>
      <c r="H120" s="11">
        <f t="shared" si="5"/>
        <v>-15.195872126878704</v>
      </c>
      <c r="I120" s="12">
        <f t="shared" si="6"/>
        <v>9.956733543700103</v>
      </c>
      <c r="J120" s="13">
        <f t="shared" si="7"/>
        <v>-48.392130655852164</v>
      </c>
    </row>
    <row r="121" spans="1:10" ht="15.75">
      <c r="A121" s="4" t="s">
        <v>127</v>
      </c>
      <c r="B121" s="1">
        <v>2795.9715933868106</v>
      </c>
      <c r="C121" s="2">
        <v>2367.9417504179</v>
      </c>
      <c r="D121" s="3">
        <v>428.02984296891043</v>
      </c>
      <c r="E121" s="1">
        <v>1998.4003063372465</v>
      </c>
      <c r="F121" s="2">
        <v>1753.5940320766044</v>
      </c>
      <c r="G121" s="3">
        <v>244.80627426064171</v>
      </c>
      <c r="H121" s="11">
        <f t="shared" si="5"/>
        <v>-28.525729264775958</v>
      </c>
      <c r="I121" s="12">
        <f t="shared" si="6"/>
        <v>-25.94437630202998</v>
      </c>
      <c r="J121" s="13">
        <f t="shared" si="7"/>
        <v>-42.80626029189675</v>
      </c>
    </row>
    <row r="122" spans="1:10" ht="15.75">
      <c r="A122" s="4" t="s">
        <v>128</v>
      </c>
      <c r="B122" s="1">
        <v>3105.7979289483815</v>
      </c>
      <c r="C122" s="2">
        <v>2705.7651530620947</v>
      </c>
      <c r="D122" s="3">
        <v>400.0327758862866</v>
      </c>
      <c r="E122" s="1">
        <v>1763.2711103323568</v>
      </c>
      <c r="F122" s="2">
        <v>1526.5044877530863</v>
      </c>
      <c r="G122" s="3">
        <v>236.76662257927023</v>
      </c>
      <c r="H122" s="11">
        <f t="shared" si="5"/>
        <v>-43.22647027685417</v>
      </c>
      <c r="I122" s="12">
        <f t="shared" si="6"/>
        <v>-43.58326013528734</v>
      </c>
      <c r="J122" s="13">
        <f t="shared" si="7"/>
        <v>-40.813194105231624</v>
      </c>
    </row>
    <row r="123" spans="1:10" ht="15.75">
      <c r="A123" s="4" t="s">
        <v>130</v>
      </c>
      <c r="B123" s="1">
        <v>3424.6008900518323</v>
      </c>
      <c r="C123" s="2">
        <v>3183.1003774917576</v>
      </c>
      <c r="D123" s="3">
        <v>241.5005125600747</v>
      </c>
      <c r="E123" s="1">
        <v>2537.938920419709</v>
      </c>
      <c r="F123" s="2">
        <v>2358.700441440329</v>
      </c>
      <c r="G123" s="3">
        <v>179.23847897937972</v>
      </c>
      <c r="H123" s="11">
        <f t="shared" si="5"/>
        <v>-25.890957752414273</v>
      </c>
      <c r="I123" s="12">
        <f t="shared" si="6"/>
        <v>-25.899275495077074</v>
      </c>
      <c r="J123" s="13">
        <f t="shared" si="7"/>
        <v>-25.78132564634078</v>
      </c>
    </row>
    <row r="124" spans="1:10" ht="15.75">
      <c r="A124" s="4" t="s">
        <v>131</v>
      </c>
      <c r="B124" s="1">
        <v>1423.7290307548928</v>
      </c>
      <c r="C124" s="2">
        <v>1271.560872814764</v>
      </c>
      <c r="D124" s="3">
        <v>152.16815794012876</v>
      </c>
      <c r="E124" s="1">
        <v>915.3611234923079</v>
      </c>
      <c r="F124" s="2">
        <v>807.0674306935689</v>
      </c>
      <c r="G124" s="3">
        <v>108.293692798739</v>
      </c>
      <c r="H124" s="11">
        <f t="shared" si="5"/>
        <v>-35.70678803908613</v>
      </c>
      <c r="I124" s="12">
        <f t="shared" si="6"/>
        <v>-36.52939092825175</v>
      </c>
      <c r="J124" s="13">
        <f t="shared" si="7"/>
        <v>-28.832881816609994</v>
      </c>
    </row>
    <row r="125" spans="1:10" ht="15.75">
      <c r="A125" s="4" t="s">
        <v>132</v>
      </c>
      <c r="B125" s="1">
        <v>9133.821979271963</v>
      </c>
      <c r="C125" s="2">
        <v>6970.139211331738</v>
      </c>
      <c r="D125" s="3">
        <v>2163.682767940225</v>
      </c>
      <c r="E125" s="1">
        <v>6820.340382207126</v>
      </c>
      <c r="F125" s="2">
        <v>5123.0606651620765</v>
      </c>
      <c r="G125" s="3">
        <v>1697.2797170450503</v>
      </c>
      <c r="H125" s="11">
        <f t="shared" si="5"/>
        <v>-25.32873535651326</v>
      </c>
      <c r="I125" s="12">
        <f t="shared" si="6"/>
        <v>-26.499880277380466</v>
      </c>
      <c r="J125" s="13">
        <f t="shared" si="7"/>
        <v>-21.55598120972139</v>
      </c>
    </row>
    <row r="126" spans="1:10" ht="15.75">
      <c r="A126" s="4" t="s">
        <v>133</v>
      </c>
      <c r="B126" s="1">
        <v>1674</v>
      </c>
      <c r="C126" s="2">
        <v>1115.8505175983437</v>
      </c>
      <c r="D126" s="3">
        <v>558.1494824016563</v>
      </c>
      <c r="E126" s="1">
        <v>1663</v>
      </c>
      <c r="F126" s="2">
        <v>625.6856107660456</v>
      </c>
      <c r="G126" s="3">
        <v>1037.3143892339544</v>
      </c>
      <c r="H126" s="11">
        <f aca="true" t="shared" si="13" ref="H126:H157">(E126-B126)/B126*100</f>
        <v>-0.6571087216248507</v>
      </c>
      <c r="I126" s="12">
        <f aca="true" t="shared" si="14" ref="I126:I157">(F126-C126)/C126*100</f>
        <v>-43.92747049015893</v>
      </c>
      <c r="J126" s="13">
        <f aca="true" t="shared" si="15" ref="J126:J157">(G126-D126)/D126*100</f>
        <v>85.8488490879726</v>
      </c>
    </row>
    <row r="127" spans="1:10" ht="15.75">
      <c r="A127" s="4" t="s">
        <v>134</v>
      </c>
      <c r="B127" s="1">
        <v>257</v>
      </c>
      <c r="C127" s="2">
        <v>228.76666666666665</v>
      </c>
      <c r="D127" s="3">
        <v>28.233333333333334</v>
      </c>
      <c r="E127" s="1">
        <v>272.94202898550725</v>
      </c>
      <c r="F127" s="2">
        <v>242.8466640553597</v>
      </c>
      <c r="G127" s="3">
        <v>30.095364930147536</v>
      </c>
      <c r="H127" s="11">
        <f t="shared" si="13"/>
        <v>6.203124118874416</v>
      </c>
      <c r="I127" s="12">
        <f t="shared" si="14"/>
        <v>6.154741682366186</v>
      </c>
      <c r="J127" s="13">
        <f t="shared" si="15"/>
        <v>6.595153235469427</v>
      </c>
    </row>
    <row r="128" spans="1:10" ht="15.75">
      <c r="A128" s="4" t="s">
        <v>139</v>
      </c>
      <c r="B128" s="1">
        <v>3202.8299344799343</v>
      </c>
      <c r="C128" s="2">
        <v>2621.7266431730754</v>
      </c>
      <c r="D128" s="3">
        <v>581.103291306859</v>
      </c>
      <c r="E128" s="1">
        <v>1947.9476863226864</v>
      </c>
      <c r="F128" s="2">
        <v>1581.7736276934907</v>
      </c>
      <c r="G128" s="3">
        <v>366.17405862919577</v>
      </c>
      <c r="H128" s="11">
        <f t="shared" si="13"/>
        <v>-39.18042087242487</v>
      </c>
      <c r="I128" s="12">
        <f t="shared" si="14"/>
        <v>-39.666721860099415</v>
      </c>
      <c r="J128" s="13">
        <f t="shared" si="15"/>
        <v>-36.98640773386484</v>
      </c>
    </row>
    <row r="129" spans="1:10" ht="15.75">
      <c r="A129" s="4" t="s">
        <v>140</v>
      </c>
      <c r="B129" s="1">
        <v>2423.1736092080027</v>
      </c>
      <c r="C129" s="2">
        <v>2360.7943640639087</v>
      </c>
      <c r="D129" s="3">
        <v>62.37924514409413</v>
      </c>
      <c r="E129" s="1">
        <v>863.0507673335164</v>
      </c>
      <c r="F129" s="2">
        <v>825.9870883313516</v>
      </c>
      <c r="G129" s="3">
        <v>37.063679002164726</v>
      </c>
      <c r="H129" s="11">
        <f t="shared" si="13"/>
        <v>-64.38345300336947</v>
      </c>
      <c r="I129" s="12">
        <f t="shared" si="14"/>
        <v>-65.01232377946361</v>
      </c>
      <c r="J129" s="13">
        <f t="shared" si="15"/>
        <v>-40.58331594659606</v>
      </c>
    </row>
    <row r="130" spans="1:10" ht="15.75">
      <c r="A130" s="4" t="s">
        <v>141</v>
      </c>
      <c r="B130" s="1">
        <v>2681.3164410505615</v>
      </c>
      <c r="C130" s="2">
        <v>2544.17835048333</v>
      </c>
      <c r="D130" s="3">
        <v>137.13809056723073</v>
      </c>
      <c r="E130" s="1">
        <v>3186.4660418836056</v>
      </c>
      <c r="F130" s="2">
        <v>2822.1683456656983</v>
      </c>
      <c r="G130" s="3">
        <v>364.2976962179071</v>
      </c>
      <c r="H130" s="11">
        <f t="shared" si="13"/>
        <v>18.839611509454006</v>
      </c>
      <c r="I130" s="12">
        <f t="shared" si="14"/>
        <v>10.926513667155332</v>
      </c>
      <c r="J130" s="13">
        <f t="shared" si="15"/>
        <v>165.64296958715013</v>
      </c>
    </row>
    <row r="131" spans="1:10" ht="15.75">
      <c r="A131" s="4" t="s">
        <v>142</v>
      </c>
      <c r="B131" s="1">
        <v>696.9745945945949</v>
      </c>
      <c r="C131" s="2">
        <v>678.8459982563212</v>
      </c>
      <c r="D131" s="3">
        <v>18.128596338273756</v>
      </c>
      <c r="E131" s="1">
        <v>472.6691891891894</v>
      </c>
      <c r="F131" s="2">
        <v>454.1136094158677</v>
      </c>
      <c r="G131" s="3">
        <v>18.555579773321707</v>
      </c>
      <c r="H131" s="11">
        <f t="shared" si="13"/>
        <v>-32.182723322343755</v>
      </c>
      <c r="I131" s="12">
        <f t="shared" si="14"/>
        <v>-33.10506203434939</v>
      </c>
      <c r="J131" s="13">
        <f t="shared" si="15"/>
        <v>2.3553033399860546</v>
      </c>
    </row>
    <row r="132" spans="1:10" ht="16.5" customHeight="1">
      <c r="A132" s="4" t="s">
        <v>143</v>
      </c>
      <c r="B132" s="1">
        <v>81</v>
      </c>
      <c r="C132" s="2">
        <v>63.81481481481481</v>
      </c>
      <c r="D132" s="3">
        <v>17.185185185185183</v>
      </c>
      <c r="E132" s="1">
        <v>49</v>
      </c>
      <c r="F132" s="2">
        <v>39.592592592592595</v>
      </c>
      <c r="G132" s="3">
        <v>9.407407407407407</v>
      </c>
      <c r="H132" s="11">
        <f t="shared" si="13"/>
        <v>-39.50617283950617</v>
      </c>
      <c r="I132" s="12">
        <f t="shared" si="14"/>
        <v>-37.957051654091686</v>
      </c>
      <c r="J132" s="13">
        <f t="shared" si="15"/>
        <v>-45.258620689655174</v>
      </c>
    </row>
    <row r="133" spans="1:10" ht="15.75">
      <c r="A133" s="4" t="s">
        <v>145</v>
      </c>
      <c r="B133" s="1">
        <v>2015.3050458715597</v>
      </c>
      <c r="C133" s="2">
        <v>1378.6346399777594</v>
      </c>
      <c r="D133" s="3">
        <v>636.6704058938005</v>
      </c>
      <c r="E133" s="1">
        <v>1660.0229357798166</v>
      </c>
      <c r="F133" s="2">
        <v>1144.2108979705313</v>
      </c>
      <c r="G133" s="3">
        <v>515.8120378092856</v>
      </c>
      <c r="H133" s="11">
        <f t="shared" si="13"/>
        <v>-17.629197665115463</v>
      </c>
      <c r="I133" s="12">
        <f t="shared" si="14"/>
        <v>-17.004051342494193</v>
      </c>
      <c r="J133" s="13">
        <f t="shared" si="15"/>
        <v>-18.982878262551857</v>
      </c>
    </row>
    <row r="134" spans="1:10" ht="15.75">
      <c r="A134" s="4" t="s">
        <v>146</v>
      </c>
      <c r="B134" s="1">
        <v>491.3207885304659</v>
      </c>
      <c r="C134" s="2">
        <v>388.6275494862143</v>
      </c>
      <c r="D134" s="3">
        <v>102.69323904425158</v>
      </c>
      <c r="E134" s="1">
        <v>346.59677419354836</v>
      </c>
      <c r="F134" s="2">
        <v>309.14547236134007</v>
      </c>
      <c r="G134" s="3">
        <v>37.451301832208294</v>
      </c>
      <c r="H134" s="11">
        <f t="shared" si="13"/>
        <v>-29.456114562093983</v>
      </c>
      <c r="I134" s="12">
        <f t="shared" si="14"/>
        <v>-20.45199246166507</v>
      </c>
      <c r="J134" s="13">
        <f t="shared" si="15"/>
        <v>-63.5308982550739</v>
      </c>
    </row>
    <row r="135" spans="1:10" ht="15.75">
      <c r="A135" s="4" t="s">
        <v>147</v>
      </c>
      <c r="B135" s="1">
        <v>66.03890824622533</v>
      </c>
      <c r="C135" s="2">
        <v>52.670263664257114</v>
      </c>
      <c r="D135" s="3">
        <v>13.368644581968208</v>
      </c>
      <c r="E135" s="1">
        <v>76.91056910569105</v>
      </c>
      <c r="F135" s="2">
        <v>69.39679650527849</v>
      </c>
      <c r="G135" s="3">
        <v>7.513772600412572</v>
      </c>
      <c r="H135" s="11">
        <f t="shared" si="13"/>
        <v>16.46250846384506</v>
      </c>
      <c r="I135" s="12">
        <f t="shared" si="14"/>
        <v>31.757070645485047</v>
      </c>
      <c r="J135" s="13">
        <f t="shared" si="15"/>
        <v>-43.79555418395041</v>
      </c>
    </row>
    <row r="136" spans="1:10" ht="15.75">
      <c r="A136" s="4" t="s">
        <v>28</v>
      </c>
      <c r="B136" s="1">
        <v>23302.24829058905</v>
      </c>
      <c r="C136" s="2">
        <v>18839.10807615574</v>
      </c>
      <c r="D136" s="3">
        <v>4463.140214433308</v>
      </c>
      <c r="E136" s="1">
        <v>20171.192386089384</v>
      </c>
      <c r="F136" s="2">
        <v>16214.458409377663</v>
      </c>
      <c r="G136" s="3">
        <v>3956.733976711719</v>
      </c>
      <c r="H136" s="11">
        <f t="shared" si="13"/>
        <v>-13.436711623076253</v>
      </c>
      <c r="I136" s="12">
        <f t="shared" si="14"/>
        <v>-13.931921066369588</v>
      </c>
      <c r="J136" s="13">
        <f t="shared" si="15"/>
        <v>-11.346411122911313</v>
      </c>
    </row>
    <row r="137" spans="1:10" ht="15.75">
      <c r="A137" s="4" t="s">
        <v>148</v>
      </c>
      <c r="B137" s="1">
        <v>2912.3671303315973</v>
      </c>
      <c r="C137" s="2">
        <v>1928.611584271349</v>
      </c>
      <c r="D137" s="3">
        <v>983.7555460602484</v>
      </c>
      <c r="E137" s="1">
        <v>3045.1750939415915</v>
      </c>
      <c r="F137" s="2">
        <v>2367.1104985358124</v>
      </c>
      <c r="G137" s="3">
        <v>678.0645954057788</v>
      </c>
      <c r="H137" s="11">
        <f t="shared" si="13"/>
        <v>4.560138116751541</v>
      </c>
      <c r="I137" s="12">
        <f t="shared" si="14"/>
        <v>22.73650733204183</v>
      </c>
      <c r="J137" s="13">
        <f t="shared" si="15"/>
        <v>-31.0738731668353</v>
      </c>
    </row>
    <row r="138" spans="1:10" ht="15.75">
      <c r="A138" s="4" t="s">
        <v>149</v>
      </c>
      <c r="B138" s="1">
        <v>384.12353113983545</v>
      </c>
      <c r="C138" s="2">
        <v>265.5108778656476</v>
      </c>
      <c r="D138" s="3">
        <v>118.6126532741879</v>
      </c>
      <c r="E138" s="1">
        <v>302.3989424206815</v>
      </c>
      <c r="F138" s="2">
        <v>211.20499907802537</v>
      </c>
      <c r="G138" s="3">
        <v>91.19394334265614</v>
      </c>
      <c r="H138" s="11">
        <f t="shared" si="13"/>
        <v>-21.27560071017964</v>
      </c>
      <c r="I138" s="12">
        <f t="shared" si="14"/>
        <v>-20.453353634385486</v>
      </c>
      <c r="J138" s="13">
        <f t="shared" si="15"/>
        <v>-23.116176204363295</v>
      </c>
    </row>
    <row r="139" spans="1:10" ht="15.75">
      <c r="A139" s="4" t="s">
        <v>150</v>
      </c>
      <c r="B139" s="1">
        <v>9157.490020898642</v>
      </c>
      <c r="C139" s="2">
        <v>5219.847666425083</v>
      </c>
      <c r="D139" s="3">
        <v>3937.6423544735585</v>
      </c>
      <c r="E139" s="1">
        <v>7746.794115442279</v>
      </c>
      <c r="F139" s="2">
        <v>3582.0242133175725</v>
      </c>
      <c r="G139" s="3">
        <v>4164.769902124706</v>
      </c>
      <c r="H139" s="11">
        <f t="shared" si="13"/>
        <v>-15.404831479335085</v>
      </c>
      <c r="I139" s="12">
        <f t="shared" si="14"/>
        <v>-31.376843880756518</v>
      </c>
      <c r="J139" s="13">
        <f t="shared" si="15"/>
        <v>5.768110133037045</v>
      </c>
    </row>
    <row r="140" spans="1:10" ht="15.75">
      <c r="A140" s="4" t="s">
        <v>151</v>
      </c>
      <c r="B140" s="1">
        <v>238</v>
      </c>
      <c r="C140" s="2">
        <v>205.50698974836905</v>
      </c>
      <c r="D140" s="3">
        <v>32.49301025163095</v>
      </c>
      <c r="E140" s="1">
        <v>182</v>
      </c>
      <c r="F140" s="2">
        <v>159.48508853681267</v>
      </c>
      <c r="G140" s="3">
        <v>22.514911463187325</v>
      </c>
      <c r="H140" s="11">
        <f t="shared" si="13"/>
        <v>-23.52941176470588</v>
      </c>
      <c r="I140" s="12">
        <f t="shared" si="14"/>
        <v>-22.3943240411956</v>
      </c>
      <c r="J140" s="13">
        <f t="shared" si="15"/>
        <v>-30.708446866485033</v>
      </c>
    </row>
    <row r="141" spans="1:10" ht="15.75">
      <c r="A141" s="4" t="s">
        <v>152</v>
      </c>
      <c r="B141" s="1">
        <v>1040.8866930171278</v>
      </c>
      <c r="C141" s="2">
        <v>841.6279528540399</v>
      </c>
      <c r="D141" s="3">
        <v>199.25874016308802</v>
      </c>
      <c r="E141" s="1">
        <v>726.1660079051384</v>
      </c>
      <c r="F141" s="2">
        <v>569.9684069162331</v>
      </c>
      <c r="G141" s="3">
        <v>156.19760098890532</v>
      </c>
      <c r="H141" s="11">
        <f t="shared" si="13"/>
        <v>-30.235825592095516</v>
      </c>
      <c r="I141" s="12">
        <f t="shared" si="14"/>
        <v>-32.27786636798167</v>
      </c>
      <c r="J141" s="13">
        <f t="shared" si="15"/>
        <v>-21.610665177817694</v>
      </c>
    </row>
    <row r="142" spans="1:10" ht="15.75">
      <c r="A142" s="4" t="s">
        <v>153</v>
      </c>
      <c r="B142" s="1">
        <v>400.54545454545456</v>
      </c>
      <c r="C142" s="2">
        <v>387.3454545454546</v>
      </c>
      <c r="D142" s="3">
        <v>13.2</v>
      </c>
      <c r="E142" s="1">
        <v>117.9090909090909</v>
      </c>
      <c r="F142" s="2">
        <v>97.90909090909092</v>
      </c>
      <c r="G142" s="3">
        <v>20</v>
      </c>
      <c r="H142" s="11">
        <f t="shared" si="13"/>
        <v>-70.56286881525192</v>
      </c>
      <c r="I142" s="12">
        <f t="shared" si="14"/>
        <v>-74.72305670296657</v>
      </c>
      <c r="J142" s="13">
        <f t="shared" si="15"/>
        <v>51.51515151515152</v>
      </c>
    </row>
    <row r="143" spans="1:10" ht="15.75">
      <c r="A143" s="4" t="s">
        <v>135</v>
      </c>
      <c r="B143" s="1">
        <v>53</v>
      </c>
      <c r="C143" s="2">
        <v>47.785714285714285</v>
      </c>
      <c r="D143" s="3">
        <v>5.214285714285714</v>
      </c>
      <c r="E143" s="1">
        <v>50</v>
      </c>
      <c r="F143" s="2">
        <v>48.85714285714286</v>
      </c>
      <c r="G143" s="3">
        <v>1.1428571428571428</v>
      </c>
      <c r="H143" s="11">
        <f t="shared" si="13"/>
        <v>-5.660377358490567</v>
      </c>
      <c r="I143" s="12">
        <f t="shared" si="14"/>
        <v>2.2421524663677235</v>
      </c>
      <c r="J143" s="13">
        <f t="shared" si="15"/>
        <v>-78.0821917808219</v>
      </c>
    </row>
    <row r="144" spans="1:10" ht="15.75">
      <c r="A144" s="4" t="s">
        <v>158</v>
      </c>
      <c r="B144" s="1">
        <v>153.75454545454545</v>
      </c>
      <c r="C144" s="2">
        <v>64.6590909090909</v>
      </c>
      <c r="D144" s="3">
        <v>89.09545454545454</v>
      </c>
      <c r="E144" s="1">
        <v>167.02727272727273</v>
      </c>
      <c r="F144" s="2">
        <v>56.85454545454545</v>
      </c>
      <c r="G144" s="3">
        <v>110.17272727272729</v>
      </c>
      <c r="H144" s="11">
        <f t="shared" si="13"/>
        <v>8.632412936794188</v>
      </c>
      <c r="I144" s="12">
        <f t="shared" si="14"/>
        <v>-12.07029876977153</v>
      </c>
      <c r="J144" s="13">
        <f t="shared" si="15"/>
        <v>23.65695627774095</v>
      </c>
    </row>
    <row r="145" spans="1:10" ht="15.75">
      <c r="A145" s="4" t="s">
        <v>159</v>
      </c>
      <c r="B145" s="1">
        <v>8</v>
      </c>
      <c r="C145" s="2">
        <v>7</v>
      </c>
      <c r="D145" s="3">
        <v>1</v>
      </c>
      <c r="E145" s="1">
        <v>20</v>
      </c>
      <c r="F145" s="2">
        <v>18.333333333333332</v>
      </c>
      <c r="G145" s="3">
        <v>1.6666666666666667</v>
      </c>
      <c r="H145" s="11">
        <f t="shared" si="13"/>
        <v>150</v>
      </c>
      <c r="I145" s="12">
        <f t="shared" si="14"/>
        <v>161.9047619047619</v>
      </c>
      <c r="J145" s="13">
        <f t="shared" si="15"/>
        <v>66.66666666666667</v>
      </c>
    </row>
    <row r="146" spans="1:10" ht="15.75">
      <c r="A146" s="4" t="s">
        <v>160</v>
      </c>
      <c r="B146" s="1">
        <v>27</v>
      </c>
      <c r="C146" s="2">
        <v>27</v>
      </c>
      <c r="D146" s="3">
        <v>0</v>
      </c>
      <c r="E146" s="1">
        <v>26</v>
      </c>
      <c r="F146" s="2">
        <v>26</v>
      </c>
      <c r="G146" s="3">
        <v>0</v>
      </c>
      <c r="H146" s="11">
        <f t="shared" si="13"/>
        <v>-3.7037037037037033</v>
      </c>
      <c r="I146" s="12">
        <f t="shared" si="14"/>
        <v>-3.7037037037037033</v>
      </c>
      <c r="J146" s="13" t="e">
        <f t="shared" si="15"/>
        <v>#DIV/0!</v>
      </c>
    </row>
    <row r="147" spans="1:10" ht="15.75">
      <c r="A147" s="4" t="s">
        <v>53</v>
      </c>
      <c r="B147" s="1">
        <v>132</v>
      </c>
      <c r="C147" s="2">
        <v>109.4</v>
      </c>
      <c r="D147" s="3">
        <v>22.599999999999994</v>
      </c>
      <c r="E147" s="1">
        <v>141</v>
      </c>
      <c r="F147" s="2">
        <v>122.69999999999999</v>
      </c>
      <c r="G147" s="3">
        <v>18.299999999999997</v>
      </c>
      <c r="H147" s="11">
        <f t="shared" si="13"/>
        <v>6.8181818181818175</v>
      </c>
      <c r="I147" s="12">
        <f t="shared" si="14"/>
        <v>12.157221206581337</v>
      </c>
      <c r="J147" s="13">
        <f t="shared" si="15"/>
        <v>-19.026548672566364</v>
      </c>
    </row>
    <row r="148" spans="1:10" ht="15.75">
      <c r="A148" s="4" t="s">
        <v>161</v>
      </c>
      <c r="B148" s="1">
        <v>402</v>
      </c>
      <c r="C148" s="2">
        <v>330.2045177045177</v>
      </c>
      <c r="D148" s="3">
        <v>71.7954822954823</v>
      </c>
      <c r="E148" s="1">
        <v>336</v>
      </c>
      <c r="F148" s="2">
        <v>276.9713064713065</v>
      </c>
      <c r="G148" s="3">
        <v>59.02869352869352</v>
      </c>
      <c r="H148" s="11">
        <f t="shared" si="13"/>
        <v>-16.417910447761194</v>
      </c>
      <c r="I148" s="12">
        <f t="shared" si="14"/>
        <v>-16.121284954934122</v>
      </c>
      <c r="J148" s="13">
        <f t="shared" si="15"/>
        <v>-17.78216171631195</v>
      </c>
    </row>
    <row r="149" spans="1:10" ht="15.75">
      <c r="A149" s="4" t="s">
        <v>29</v>
      </c>
      <c r="B149" s="1">
        <v>91</v>
      </c>
      <c r="C149" s="2">
        <v>78.91434468524251</v>
      </c>
      <c r="D149" s="3">
        <v>12.085655314757481</v>
      </c>
      <c r="E149" s="1">
        <v>77</v>
      </c>
      <c r="F149" s="2">
        <v>55.96388028895768</v>
      </c>
      <c r="G149" s="3">
        <v>21.03611971104231</v>
      </c>
      <c r="H149" s="11">
        <f t="shared" si="13"/>
        <v>-15.384615384615385</v>
      </c>
      <c r="I149" s="12">
        <f t="shared" si="14"/>
        <v>-29.082753570120833</v>
      </c>
      <c r="J149" s="13">
        <f t="shared" si="15"/>
        <v>74.05857740585773</v>
      </c>
    </row>
    <row r="150" spans="1:10" ht="15.75">
      <c r="A150" s="4" t="s">
        <v>154</v>
      </c>
      <c r="B150" s="1">
        <v>282.8648648648649</v>
      </c>
      <c r="C150" s="2">
        <v>282.0315315315315</v>
      </c>
      <c r="D150" s="3">
        <v>0.8333333333333333</v>
      </c>
      <c r="E150" s="1">
        <v>304.2432432432432</v>
      </c>
      <c r="F150" s="2">
        <v>303.9099099099099</v>
      </c>
      <c r="G150" s="3">
        <v>0.3333333333333333</v>
      </c>
      <c r="H150" s="11">
        <f t="shared" si="13"/>
        <v>7.557806229696141</v>
      </c>
      <c r="I150" s="12">
        <f t="shared" si="14"/>
        <v>7.757422817076874</v>
      </c>
      <c r="J150" s="13">
        <f t="shared" si="15"/>
        <v>-60</v>
      </c>
    </row>
    <row r="151" spans="1:10" ht="15.75">
      <c r="A151" s="4" t="s">
        <v>155</v>
      </c>
      <c r="B151" s="1">
        <v>274.16666666666663</v>
      </c>
      <c r="C151" s="2">
        <v>244.97058823529412</v>
      </c>
      <c r="D151" s="3">
        <v>29.19607843137255</v>
      </c>
      <c r="E151" s="1">
        <v>149.33333333333331</v>
      </c>
      <c r="F151" s="2">
        <v>141.656862745098</v>
      </c>
      <c r="G151" s="3">
        <v>7.676470588235295</v>
      </c>
      <c r="H151" s="11">
        <f t="shared" si="13"/>
        <v>-45.53191489361702</v>
      </c>
      <c r="I151" s="12">
        <f t="shared" si="14"/>
        <v>-42.173930443830805</v>
      </c>
      <c r="J151" s="13">
        <f t="shared" si="15"/>
        <v>-73.7071860308932</v>
      </c>
    </row>
    <row r="152" spans="1:10" ht="15.75">
      <c r="A152" s="4" t="s">
        <v>43</v>
      </c>
      <c r="B152" s="1">
        <v>23527.113851231854</v>
      </c>
      <c r="C152" s="2">
        <v>5176.888109025249</v>
      </c>
      <c r="D152" s="3">
        <v>18350.22574220661</v>
      </c>
      <c r="E152" s="1">
        <v>11765.415795807186</v>
      </c>
      <c r="F152" s="2">
        <v>3244.904230427038</v>
      </c>
      <c r="G152" s="3">
        <v>8520.511565380148</v>
      </c>
      <c r="H152" s="11">
        <f t="shared" si="13"/>
        <v>-49.99209903006797</v>
      </c>
      <c r="I152" s="12">
        <f t="shared" si="14"/>
        <v>-37.31940574937368</v>
      </c>
      <c r="J152" s="13">
        <f t="shared" si="15"/>
        <v>-53.56726568337269</v>
      </c>
    </row>
    <row r="153" spans="1:10" ht="15.75">
      <c r="A153" s="4" t="s">
        <v>45</v>
      </c>
      <c r="B153" s="1">
        <v>179</v>
      </c>
      <c r="C153" s="2">
        <v>179</v>
      </c>
      <c r="D153" s="3">
        <v>0</v>
      </c>
      <c r="E153" s="1">
        <v>201</v>
      </c>
      <c r="F153" s="2">
        <v>201</v>
      </c>
      <c r="G153" s="3">
        <v>0</v>
      </c>
      <c r="H153" s="11">
        <f t="shared" si="13"/>
        <v>12.290502793296088</v>
      </c>
      <c r="I153" s="12">
        <f t="shared" si="14"/>
        <v>12.290502793296088</v>
      </c>
      <c r="J153" s="13" t="e">
        <f t="shared" si="15"/>
        <v>#DIV/0!</v>
      </c>
    </row>
    <row r="154" spans="1:10" ht="15.75">
      <c r="A154" s="4" t="s">
        <v>30</v>
      </c>
      <c r="B154" s="1">
        <v>479</v>
      </c>
      <c r="C154" s="2">
        <v>405.20000000000005</v>
      </c>
      <c r="D154" s="3">
        <v>73.80000000000001</v>
      </c>
      <c r="E154" s="1">
        <v>711</v>
      </c>
      <c r="F154" s="2">
        <v>598.4</v>
      </c>
      <c r="G154" s="3">
        <v>112.60000000000001</v>
      </c>
      <c r="H154" s="11">
        <f t="shared" si="13"/>
        <v>48.43423799582464</v>
      </c>
      <c r="I154" s="12">
        <f t="shared" si="14"/>
        <v>47.68015794669297</v>
      </c>
      <c r="J154" s="13">
        <f t="shared" si="15"/>
        <v>52.57452574525744</v>
      </c>
    </row>
    <row r="155" spans="1:10" ht="15.75">
      <c r="A155" s="4" t="s">
        <v>157</v>
      </c>
      <c r="B155" s="1">
        <v>101.38095238095238</v>
      </c>
      <c r="C155" s="2">
        <v>100.79004329004329</v>
      </c>
      <c r="D155" s="3">
        <v>0.5909090909090909</v>
      </c>
      <c r="E155" s="1">
        <v>68.81818181818181</v>
      </c>
      <c r="F155" s="2">
        <v>66.1590909090909</v>
      </c>
      <c r="G155" s="3">
        <v>2.659090909090909</v>
      </c>
      <c r="H155" s="11">
        <f t="shared" si="13"/>
        <v>-32.119219437209104</v>
      </c>
      <c r="I155" s="12">
        <f t="shared" si="14"/>
        <v>-34.35949747664555</v>
      </c>
      <c r="J155" s="13">
        <f t="shared" si="15"/>
        <v>350</v>
      </c>
    </row>
    <row r="156" spans="1:10" ht="15.75">
      <c r="A156" s="4" t="s">
        <v>42</v>
      </c>
      <c r="B156" s="1">
        <v>0</v>
      </c>
      <c r="C156" s="2">
        <v>0</v>
      </c>
      <c r="D156" s="3">
        <v>0</v>
      </c>
      <c r="E156" s="1">
        <v>4.166666666666667</v>
      </c>
      <c r="F156" s="2">
        <v>4.166666666666667</v>
      </c>
      <c r="G156" s="3">
        <v>0</v>
      </c>
      <c r="H156" s="11" t="e">
        <f t="shared" si="13"/>
        <v>#DIV/0!</v>
      </c>
      <c r="I156" s="12" t="e">
        <f t="shared" si="14"/>
        <v>#DIV/0!</v>
      </c>
      <c r="J156" s="13" t="e">
        <f t="shared" si="15"/>
        <v>#DIV/0!</v>
      </c>
    </row>
    <row r="157" spans="1:10" ht="15.75">
      <c r="A157" s="4" t="s">
        <v>129</v>
      </c>
      <c r="B157" s="1">
        <v>0</v>
      </c>
      <c r="C157" s="2">
        <v>0</v>
      </c>
      <c r="D157" s="3">
        <v>0</v>
      </c>
      <c r="E157" s="1">
        <v>3</v>
      </c>
      <c r="F157" s="2">
        <v>3</v>
      </c>
      <c r="G157" s="3">
        <v>0</v>
      </c>
      <c r="H157" s="11" t="e">
        <f t="shared" si="13"/>
        <v>#DIV/0!</v>
      </c>
      <c r="I157" s="12" t="e">
        <f t="shared" si="14"/>
        <v>#DIV/0!</v>
      </c>
      <c r="J157" s="13" t="e">
        <f t="shared" si="15"/>
        <v>#DIV/0!</v>
      </c>
    </row>
    <row r="158" spans="1:10" ht="15.75">
      <c r="A158" s="4" t="s">
        <v>121</v>
      </c>
      <c r="B158" s="1">
        <v>0</v>
      </c>
      <c r="C158" s="2">
        <v>0</v>
      </c>
      <c r="D158" s="3">
        <v>0</v>
      </c>
      <c r="E158" s="1">
        <v>15</v>
      </c>
      <c r="F158" s="2">
        <v>15</v>
      </c>
      <c r="G158" s="3">
        <v>0</v>
      </c>
      <c r="H158" s="11" t="e">
        <f aca="true" t="shared" si="16" ref="H158:H189">(E158-B158)/B158*100</f>
        <v>#DIV/0!</v>
      </c>
      <c r="I158" s="12" t="e">
        <f aca="true" t="shared" si="17" ref="I158:I189">(F158-C158)/C158*100</f>
        <v>#DIV/0!</v>
      </c>
      <c r="J158" s="13" t="e">
        <f aca="true" t="shared" si="18" ref="J158:J189">(G158-D158)/D158*100</f>
        <v>#DIV/0!</v>
      </c>
    </row>
    <row r="159" spans="1:10" ht="15.75">
      <c r="A159" s="4" t="s">
        <v>136</v>
      </c>
      <c r="B159" s="1">
        <v>0</v>
      </c>
      <c r="C159" s="2">
        <v>0</v>
      </c>
      <c r="D159" s="3">
        <v>0</v>
      </c>
      <c r="E159" s="1">
        <v>2</v>
      </c>
      <c r="F159" s="2">
        <v>2</v>
      </c>
      <c r="G159" s="3">
        <v>0</v>
      </c>
      <c r="H159" s="11" t="e">
        <f t="shared" si="16"/>
        <v>#DIV/0!</v>
      </c>
      <c r="I159" s="12" t="e">
        <f t="shared" si="17"/>
        <v>#DIV/0!</v>
      </c>
      <c r="J159" s="13" t="e">
        <f t="shared" si="18"/>
        <v>#DIV/0!</v>
      </c>
    </row>
    <row r="160" spans="1:10" ht="15.75">
      <c r="A160" s="4" t="s">
        <v>137</v>
      </c>
      <c r="B160" s="1">
        <v>37.042857142857144</v>
      </c>
      <c r="C160" s="2">
        <v>37.042857142857144</v>
      </c>
      <c r="D160" s="3">
        <v>0</v>
      </c>
      <c r="E160" s="1">
        <v>109.50000000000001</v>
      </c>
      <c r="F160" s="2">
        <v>109.50000000000001</v>
      </c>
      <c r="G160" s="3">
        <v>0</v>
      </c>
      <c r="H160" s="11">
        <f t="shared" si="16"/>
        <v>195.60354801388357</v>
      </c>
      <c r="I160" s="12">
        <f t="shared" si="17"/>
        <v>195.60354801388357</v>
      </c>
      <c r="J160" s="13" t="e">
        <f t="shared" si="18"/>
        <v>#DIV/0!</v>
      </c>
    </row>
    <row r="161" spans="1:10" ht="15.75">
      <c r="A161" s="4" t="s">
        <v>138</v>
      </c>
      <c r="B161" s="1">
        <v>0</v>
      </c>
      <c r="C161" s="2">
        <v>0</v>
      </c>
      <c r="D161" s="3">
        <v>0</v>
      </c>
      <c r="E161" s="1">
        <v>0</v>
      </c>
      <c r="F161" s="2">
        <v>0</v>
      </c>
      <c r="G161" s="3">
        <v>0</v>
      </c>
      <c r="H161" s="11" t="e">
        <f t="shared" si="16"/>
        <v>#DIV/0!</v>
      </c>
      <c r="I161" s="12" t="e">
        <f t="shared" si="17"/>
        <v>#DIV/0!</v>
      </c>
      <c r="J161" s="13" t="e">
        <f t="shared" si="18"/>
        <v>#DIV/0!</v>
      </c>
    </row>
    <row r="162" spans="1:10" ht="15.75">
      <c r="A162" s="4" t="s">
        <v>144</v>
      </c>
      <c r="B162" s="1">
        <v>14</v>
      </c>
      <c r="C162" s="2">
        <v>12</v>
      </c>
      <c r="D162" s="3">
        <v>0</v>
      </c>
      <c r="E162" s="1">
        <v>19</v>
      </c>
      <c r="F162" s="2">
        <v>18</v>
      </c>
      <c r="G162" s="3">
        <v>0</v>
      </c>
      <c r="H162" s="11">
        <f t="shared" si="16"/>
        <v>35.714285714285715</v>
      </c>
      <c r="I162" s="12">
        <f t="shared" si="17"/>
        <v>50</v>
      </c>
      <c r="J162" s="13" t="e">
        <f t="shared" si="18"/>
        <v>#DIV/0!</v>
      </c>
    </row>
    <row r="163" spans="1:10" ht="15.75">
      <c r="A163" s="4" t="s">
        <v>156</v>
      </c>
      <c r="B163" s="1">
        <v>0</v>
      </c>
      <c r="C163" s="2">
        <v>0</v>
      </c>
      <c r="D163" s="3">
        <v>0</v>
      </c>
      <c r="E163" s="1">
        <v>109.58333333333333</v>
      </c>
      <c r="F163" s="2">
        <v>104.78921568627452</v>
      </c>
      <c r="G163" s="3">
        <v>4.794117647058823</v>
      </c>
      <c r="H163" s="11" t="e">
        <f t="shared" si="16"/>
        <v>#DIV/0!</v>
      </c>
      <c r="I163" s="12" t="e">
        <f t="shared" si="17"/>
        <v>#DIV/0!</v>
      </c>
      <c r="J163" s="13" t="e">
        <f t="shared" si="18"/>
        <v>#DIV/0!</v>
      </c>
    </row>
    <row r="164" spans="1:10" ht="15.75">
      <c r="A164" s="4" t="s">
        <v>49</v>
      </c>
      <c r="B164" s="1">
        <v>0</v>
      </c>
      <c r="C164" s="2">
        <v>0</v>
      </c>
      <c r="D164" s="3">
        <v>0</v>
      </c>
      <c r="E164" s="1">
        <v>29.16666666666667</v>
      </c>
      <c r="F164" s="2">
        <v>29.16666666666667</v>
      </c>
      <c r="G164" s="3">
        <v>0</v>
      </c>
      <c r="H164" s="11" t="e">
        <f t="shared" si="16"/>
        <v>#DIV/0!</v>
      </c>
      <c r="I164" s="12" t="e">
        <f t="shared" si="17"/>
        <v>#DIV/0!</v>
      </c>
      <c r="J164" s="13" t="e">
        <f t="shared" si="18"/>
        <v>#DIV/0!</v>
      </c>
    </row>
    <row r="165" spans="1:10" ht="15.75">
      <c r="A165" s="4" t="s">
        <v>52</v>
      </c>
      <c r="B165" s="1">
        <v>0</v>
      </c>
      <c r="C165" s="2">
        <v>0</v>
      </c>
      <c r="D165" s="3">
        <v>0</v>
      </c>
      <c r="E165" s="1">
        <v>39</v>
      </c>
      <c r="F165" s="2">
        <v>4.333333333333334</v>
      </c>
      <c r="G165" s="3">
        <v>34.66666666666667</v>
      </c>
      <c r="H165" s="11" t="e">
        <f t="shared" si="16"/>
        <v>#DIV/0!</v>
      </c>
      <c r="I165" s="12" t="e">
        <f t="shared" si="17"/>
        <v>#DIV/0!</v>
      </c>
      <c r="J165" s="13" t="e">
        <f t="shared" si="18"/>
        <v>#DIV/0!</v>
      </c>
    </row>
    <row r="166" spans="1:10" ht="15.75">
      <c r="A166" s="4" t="s">
        <v>44</v>
      </c>
      <c r="B166" s="1">
        <v>0</v>
      </c>
      <c r="C166" s="2">
        <v>0</v>
      </c>
      <c r="D166" s="3">
        <v>0</v>
      </c>
      <c r="E166" s="1">
        <v>12</v>
      </c>
      <c r="F166" s="2">
        <v>12</v>
      </c>
      <c r="G166" s="3">
        <v>0</v>
      </c>
      <c r="H166" s="11" t="e">
        <f t="shared" si="16"/>
        <v>#DIV/0!</v>
      </c>
      <c r="I166" s="12" t="e">
        <f t="shared" si="17"/>
        <v>#DIV/0!</v>
      </c>
      <c r="J166" s="13" t="e">
        <f t="shared" si="18"/>
        <v>#DIV/0!</v>
      </c>
    </row>
    <row r="167" spans="1:10" ht="15.75">
      <c r="A167" s="4" t="s">
        <v>32</v>
      </c>
      <c r="B167" s="1">
        <v>81</v>
      </c>
      <c r="C167" s="2">
        <v>81</v>
      </c>
      <c r="D167" s="3">
        <v>0</v>
      </c>
      <c r="E167" s="1">
        <v>27</v>
      </c>
      <c r="F167" s="2">
        <v>27</v>
      </c>
      <c r="G167" s="3">
        <v>0</v>
      </c>
      <c r="H167" s="11">
        <f t="shared" si="16"/>
        <v>-66.66666666666666</v>
      </c>
      <c r="I167" s="12">
        <f t="shared" si="17"/>
        <v>-66.66666666666666</v>
      </c>
      <c r="J167" s="13" t="e">
        <f t="shared" si="18"/>
        <v>#DIV/0!</v>
      </c>
    </row>
    <row r="168" spans="1:10" ht="15.75">
      <c r="A168" s="4" t="s">
        <v>162</v>
      </c>
      <c r="B168" s="1">
        <v>0.9970326409495537</v>
      </c>
      <c r="C168" s="2">
        <v>0</v>
      </c>
      <c r="D168" s="3">
        <v>0</v>
      </c>
      <c r="E168" s="1">
        <v>0</v>
      </c>
      <c r="F168" s="2">
        <v>0</v>
      </c>
      <c r="G168" s="3">
        <v>0</v>
      </c>
      <c r="H168" s="11">
        <f t="shared" si="16"/>
        <v>-100</v>
      </c>
      <c r="I168" s="12" t="e">
        <f t="shared" si="17"/>
        <v>#DIV/0!</v>
      </c>
      <c r="J168" s="13" t="e">
        <f t="shared" si="18"/>
        <v>#DIV/0!</v>
      </c>
    </row>
    <row r="169" spans="1:10" ht="16.5" thickBot="1">
      <c r="A169" s="4" t="s">
        <v>199</v>
      </c>
      <c r="B169" s="1">
        <v>2171.25</v>
      </c>
      <c r="C169" s="2">
        <v>2143.344124764243</v>
      </c>
      <c r="D169" s="3">
        <v>27.905875235756735</v>
      </c>
      <c r="E169" s="1">
        <v>797</v>
      </c>
      <c r="F169" s="2">
        <v>789.2879968684389</v>
      </c>
      <c r="G169" s="3">
        <v>7.712003131561154</v>
      </c>
      <c r="H169" s="11">
        <f t="shared" si="16"/>
        <v>-63.293033966609094</v>
      </c>
      <c r="I169" s="12">
        <f t="shared" si="17"/>
        <v>-63.174928946360566</v>
      </c>
      <c r="J169" s="13">
        <f t="shared" si="18"/>
        <v>-72.3642313082533</v>
      </c>
    </row>
    <row r="170" spans="1:10" ht="21" customHeight="1" thickBot="1">
      <c r="A170" s="23" t="s">
        <v>210</v>
      </c>
      <c r="B170" s="24">
        <f aca="true" t="shared" si="19" ref="B170:G170">SUM(B114:B169)</f>
        <v>138358.4236671367</v>
      </c>
      <c r="C170" s="24">
        <f t="shared" si="19"/>
        <v>95601.45165236505</v>
      </c>
      <c r="D170" s="24">
        <f t="shared" si="19"/>
        <v>42753.97498213071</v>
      </c>
      <c r="E170" s="24">
        <f t="shared" si="19"/>
        <v>100937.20272570314</v>
      </c>
      <c r="F170" s="24">
        <f t="shared" si="19"/>
        <v>73130.56556726799</v>
      </c>
      <c r="G170" s="24">
        <f t="shared" si="19"/>
        <v>27805.637158435155</v>
      </c>
      <c r="H170" s="25">
        <f t="shared" si="16"/>
        <v>-27.046579420029886</v>
      </c>
      <c r="I170" s="25">
        <f t="shared" si="17"/>
        <v>-23.50475405625409</v>
      </c>
      <c r="J170" s="26">
        <f t="shared" si="18"/>
        <v>-34.96362111345976</v>
      </c>
    </row>
    <row r="171" spans="1:10" ht="15.75">
      <c r="A171" s="4" t="s">
        <v>163</v>
      </c>
      <c r="B171" s="1">
        <v>22335.55935681983</v>
      </c>
      <c r="C171" s="2">
        <v>19719.102150315513</v>
      </c>
      <c r="D171" s="3">
        <v>2616.4572065043153</v>
      </c>
      <c r="E171" s="1">
        <v>18510.2572665837</v>
      </c>
      <c r="F171" s="2">
        <v>16326.109616480175</v>
      </c>
      <c r="G171" s="3">
        <v>2184.1476501035213</v>
      </c>
      <c r="H171" s="11">
        <f t="shared" si="16"/>
        <v>-17.126511268982984</v>
      </c>
      <c r="I171" s="12">
        <f t="shared" si="17"/>
        <v>-17.206627908162893</v>
      </c>
      <c r="J171" s="13">
        <f t="shared" si="18"/>
        <v>-16.522706938454988</v>
      </c>
    </row>
    <row r="172" spans="1:10" ht="15.75">
      <c r="A172" s="4" t="s">
        <v>164</v>
      </c>
      <c r="B172" s="1">
        <v>4175.712041789389</v>
      </c>
      <c r="C172" s="2">
        <v>3792.1042851928737</v>
      </c>
      <c r="D172" s="3">
        <v>383.6077565965162</v>
      </c>
      <c r="E172" s="1">
        <v>3559.9494138631317</v>
      </c>
      <c r="F172" s="2">
        <v>3232.9417038615393</v>
      </c>
      <c r="G172" s="3">
        <v>327.0077100015925</v>
      </c>
      <c r="H172" s="11">
        <f t="shared" si="16"/>
        <v>-14.74629049522268</v>
      </c>
      <c r="I172" s="12">
        <f t="shared" si="17"/>
        <v>-14.745443143921722</v>
      </c>
      <c r="J172" s="13">
        <f t="shared" si="18"/>
        <v>-14.754666875637865</v>
      </c>
    </row>
    <row r="173" spans="1:10" ht="15.75">
      <c r="A173" s="4" t="s">
        <v>188</v>
      </c>
      <c r="B173" s="1">
        <v>1207</v>
      </c>
      <c r="C173" s="2">
        <v>705.0063714063714</v>
      </c>
      <c r="D173" s="3">
        <v>501.9936285936286</v>
      </c>
      <c r="E173" s="1">
        <v>1042.8537616229924</v>
      </c>
      <c r="F173" s="2">
        <v>612.6769076231838</v>
      </c>
      <c r="G173" s="3">
        <v>430.1768539998086</v>
      </c>
      <c r="H173" s="11">
        <f t="shared" si="16"/>
        <v>-13.599522649296409</v>
      </c>
      <c r="I173" s="12">
        <f t="shared" si="17"/>
        <v>-13.096259484720058</v>
      </c>
      <c r="J173" s="13">
        <f t="shared" si="18"/>
        <v>-14.306311973524425</v>
      </c>
    </row>
    <row r="174" spans="1:10" ht="15.75">
      <c r="A174" s="4" t="s">
        <v>192</v>
      </c>
      <c r="B174" s="1">
        <v>2276.805054151625</v>
      </c>
      <c r="C174" s="2">
        <v>1881.0625745847474</v>
      </c>
      <c r="D174" s="3">
        <v>395.7424795668771</v>
      </c>
      <c r="E174" s="1">
        <v>1234.0974729241877</v>
      </c>
      <c r="F174" s="2">
        <v>945.5937323277801</v>
      </c>
      <c r="G174" s="3">
        <v>288.5037405964076</v>
      </c>
      <c r="H174" s="11">
        <f t="shared" si="16"/>
        <v>-45.79696357077735</v>
      </c>
      <c r="I174" s="12">
        <f t="shared" si="17"/>
        <v>-49.730873119065485</v>
      </c>
      <c r="J174" s="13">
        <f t="shared" si="18"/>
        <v>-27.09811165276914</v>
      </c>
    </row>
    <row r="175" spans="1:10" ht="15.75">
      <c r="A175" s="4" t="s">
        <v>195</v>
      </c>
      <c r="B175" s="1">
        <v>773</v>
      </c>
      <c r="C175" s="2">
        <v>616.7221785807803</v>
      </c>
      <c r="D175" s="3">
        <v>156.27782141921966</v>
      </c>
      <c r="E175" s="1">
        <v>454</v>
      </c>
      <c r="F175" s="2">
        <v>383.56476389979923</v>
      </c>
      <c r="G175" s="3">
        <v>70.43523610020074</v>
      </c>
      <c r="H175" s="11">
        <f t="shared" si="16"/>
        <v>-41.26778783958603</v>
      </c>
      <c r="I175" s="12">
        <f t="shared" si="17"/>
        <v>-37.805907226740246</v>
      </c>
      <c r="J175" s="13">
        <f t="shared" si="18"/>
        <v>-54.92947402225666</v>
      </c>
    </row>
    <row r="176" spans="1:10" ht="15.75">
      <c r="A176" s="4" t="s">
        <v>196</v>
      </c>
      <c r="B176" s="1">
        <v>184.025</v>
      </c>
      <c r="C176" s="2">
        <v>176.15596153846153</v>
      </c>
      <c r="D176" s="3">
        <v>7.869038461538462</v>
      </c>
      <c r="E176" s="1">
        <v>129.54000000000002</v>
      </c>
      <c r="F176" s="2">
        <v>115.42261538461538</v>
      </c>
      <c r="G176" s="3">
        <v>14.117384615384616</v>
      </c>
      <c r="H176" s="11">
        <f t="shared" si="16"/>
        <v>-29.60739030023094</v>
      </c>
      <c r="I176" s="12">
        <f t="shared" si="17"/>
        <v>-34.47703138936104</v>
      </c>
      <c r="J176" s="13">
        <f t="shared" si="18"/>
        <v>79.40418876316625</v>
      </c>
    </row>
    <row r="177" spans="1:10" ht="15.75">
      <c r="A177" s="4" t="s">
        <v>197</v>
      </c>
      <c r="B177" s="1">
        <v>304</v>
      </c>
      <c r="C177" s="2">
        <v>256.93900064892927</v>
      </c>
      <c r="D177" s="3">
        <v>47.06099935107073</v>
      </c>
      <c r="E177" s="1">
        <v>329</v>
      </c>
      <c r="F177" s="2">
        <v>299.4398843534185</v>
      </c>
      <c r="G177" s="3">
        <v>29.56011564658151</v>
      </c>
      <c r="H177" s="11">
        <f t="shared" si="16"/>
        <v>8.223684210526317</v>
      </c>
      <c r="I177" s="12">
        <f t="shared" si="17"/>
        <v>16.54123492235446</v>
      </c>
      <c r="J177" s="13">
        <f t="shared" si="18"/>
        <v>-37.18765845564441</v>
      </c>
    </row>
    <row r="178" spans="1:10" ht="15.75">
      <c r="A178" s="4" t="s">
        <v>183</v>
      </c>
      <c r="B178" s="1">
        <v>729.9521276595744</v>
      </c>
      <c r="C178" s="2">
        <v>610.267032274836</v>
      </c>
      <c r="D178" s="3">
        <v>119.68509538473842</v>
      </c>
      <c r="E178" s="1">
        <v>512.2446808510638</v>
      </c>
      <c r="F178" s="2">
        <v>405.8582886738121</v>
      </c>
      <c r="G178" s="3">
        <v>106.38639217725162</v>
      </c>
      <c r="H178" s="11">
        <f t="shared" si="16"/>
        <v>-29.824893792218965</v>
      </c>
      <c r="I178" s="12">
        <f t="shared" si="17"/>
        <v>-33.49496741435766</v>
      </c>
      <c r="J178" s="13">
        <f t="shared" si="18"/>
        <v>-11.111411295397248</v>
      </c>
    </row>
    <row r="179" spans="1:10" ht="15.75">
      <c r="A179" s="4" t="s">
        <v>184</v>
      </c>
      <c r="B179" s="1">
        <v>75</v>
      </c>
      <c r="C179" s="2">
        <v>47.7</v>
      </c>
      <c r="D179" s="3">
        <v>27.3</v>
      </c>
      <c r="E179" s="1">
        <v>113</v>
      </c>
      <c r="F179" s="2">
        <v>52.477777777777774</v>
      </c>
      <c r="G179" s="3">
        <v>60.52222222222222</v>
      </c>
      <c r="H179" s="11">
        <f t="shared" si="16"/>
        <v>50.66666666666667</v>
      </c>
      <c r="I179" s="12">
        <f t="shared" si="17"/>
        <v>10.016305613789877</v>
      </c>
      <c r="J179" s="13">
        <f t="shared" si="18"/>
        <v>121.69312169312165</v>
      </c>
    </row>
    <row r="180" spans="1:10" ht="15.75">
      <c r="A180" s="4" t="s">
        <v>165</v>
      </c>
      <c r="B180" s="1">
        <v>0</v>
      </c>
      <c r="C180" s="2">
        <v>0</v>
      </c>
      <c r="D180" s="3">
        <v>0</v>
      </c>
      <c r="E180" s="1">
        <v>0</v>
      </c>
      <c r="F180" s="2">
        <v>0</v>
      </c>
      <c r="G180" s="3">
        <v>0</v>
      </c>
      <c r="H180" s="11" t="e">
        <f t="shared" si="16"/>
        <v>#DIV/0!</v>
      </c>
      <c r="I180" s="12" t="e">
        <f t="shared" si="17"/>
        <v>#DIV/0!</v>
      </c>
      <c r="J180" s="13" t="e">
        <f t="shared" si="18"/>
        <v>#DIV/0!</v>
      </c>
    </row>
    <row r="181" spans="1:10" ht="15.75">
      <c r="A181" s="4" t="s">
        <v>166</v>
      </c>
      <c r="B181" s="1">
        <v>0</v>
      </c>
      <c r="C181" s="2">
        <v>0</v>
      </c>
      <c r="D181" s="3">
        <v>0</v>
      </c>
      <c r="E181" s="1">
        <v>1</v>
      </c>
      <c r="F181" s="2">
        <v>1</v>
      </c>
      <c r="G181" s="3">
        <v>0</v>
      </c>
      <c r="H181" s="11" t="e">
        <f t="shared" si="16"/>
        <v>#DIV/0!</v>
      </c>
      <c r="I181" s="12" t="e">
        <f t="shared" si="17"/>
        <v>#DIV/0!</v>
      </c>
      <c r="J181" s="13" t="e">
        <f t="shared" si="18"/>
        <v>#DIV/0!</v>
      </c>
    </row>
    <row r="182" spans="1:10" ht="15.75">
      <c r="A182" s="4" t="s">
        <v>167</v>
      </c>
      <c r="B182" s="1">
        <v>3</v>
      </c>
      <c r="C182" s="2">
        <v>3</v>
      </c>
      <c r="D182" s="3">
        <v>0</v>
      </c>
      <c r="E182" s="1">
        <v>11</v>
      </c>
      <c r="F182" s="2">
        <v>11</v>
      </c>
      <c r="G182" s="3">
        <v>0</v>
      </c>
      <c r="H182" s="11">
        <f t="shared" si="16"/>
        <v>266.66666666666663</v>
      </c>
      <c r="I182" s="12">
        <f t="shared" si="17"/>
        <v>266.66666666666663</v>
      </c>
      <c r="J182" s="13" t="e">
        <f t="shared" si="18"/>
        <v>#DIV/0!</v>
      </c>
    </row>
    <row r="183" spans="1:10" ht="15.75">
      <c r="A183" s="4" t="s">
        <v>168</v>
      </c>
      <c r="B183" s="1">
        <v>13</v>
      </c>
      <c r="C183" s="2">
        <v>13</v>
      </c>
      <c r="D183" s="3">
        <v>0</v>
      </c>
      <c r="E183" s="1">
        <v>33</v>
      </c>
      <c r="F183" s="2">
        <v>33</v>
      </c>
      <c r="G183" s="3">
        <v>0</v>
      </c>
      <c r="H183" s="11">
        <f t="shared" si="16"/>
        <v>153.84615384615387</v>
      </c>
      <c r="I183" s="12">
        <f t="shared" si="17"/>
        <v>153.84615384615387</v>
      </c>
      <c r="J183" s="13" t="e">
        <f t="shared" si="18"/>
        <v>#DIV/0!</v>
      </c>
    </row>
    <row r="184" spans="1:10" ht="15.75">
      <c r="A184" s="4" t="s">
        <v>169</v>
      </c>
      <c r="B184" s="1">
        <v>4</v>
      </c>
      <c r="C184" s="2">
        <v>4</v>
      </c>
      <c r="D184" s="3">
        <v>0</v>
      </c>
      <c r="E184" s="1">
        <v>2</v>
      </c>
      <c r="F184" s="2">
        <v>2</v>
      </c>
      <c r="G184" s="3">
        <v>0</v>
      </c>
      <c r="H184" s="11">
        <f t="shared" si="16"/>
        <v>-50</v>
      </c>
      <c r="I184" s="12">
        <f t="shared" si="17"/>
        <v>-50</v>
      </c>
      <c r="J184" s="13" t="e">
        <f t="shared" si="18"/>
        <v>#DIV/0!</v>
      </c>
    </row>
    <row r="185" spans="1:10" ht="15.75">
      <c r="A185" s="4" t="s">
        <v>170</v>
      </c>
      <c r="B185" s="1">
        <v>0</v>
      </c>
      <c r="C185" s="2">
        <v>0</v>
      </c>
      <c r="D185" s="3">
        <v>0</v>
      </c>
      <c r="E185" s="1">
        <v>2</v>
      </c>
      <c r="F185" s="2">
        <v>2</v>
      </c>
      <c r="G185" s="3">
        <v>0</v>
      </c>
      <c r="H185" s="11" t="e">
        <f t="shared" si="16"/>
        <v>#DIV/0!</v>
      </c>
      <c r="I185" s="12" t="e">
        <f t="shared" si="17"/>
        <v>#DIV/0!</v>
      </c>
      <c r="J185" s="13" t="e">
        <f t="shared" si="18"/>
        <v>#DIV/0!</v>
      </c>
    </row>
    <row r="186" spans="1:10" ht="15.75">
      <c r="A186" s="4" t="s">
        <v>171</v>
      </c>
      <c r="B186" s="1">
        <v>0</v>
      </c>
      <c r="C186" s="2">
        <v>0</v>
      </c>
      <c r="D186" s="3">
        <v>0</v>
      </c>
      <c r="E186" s="1">
        <v>16</v>
      </c>
      <c r="F186" s="2">
        <v>16</v>
      </c>
      <c r="G186" s="3">
        <v>0</v>
      </c>
      <c r="H186" s="11" t="e">
        <f t="shared" si="16"/>
        <v>#DIV/0!</v>
      </c>
      <c r="I186" s="12" t="e">
        <f t="shared" si="17"/>
        <v>#DIV/0!</v>
      </c>
      <c r="J186" s="13" t="e">
        <f t="shared" si="18"/>
        <v>#DIV/0!</v>
      </c>
    </row>
    <row r="187" spans="1:10" ht="15.75">
      <c r="A187" s="4" t="s">
        <v>172</v>
      </c>
      <c r="B187" s="1">
        <v>4</v>
      </c>
      <c r="C187" s="2">
        <v>4</v>
      </c>
      <c r="D187" s="3">
        <v>0</v>
      </c>
      <c r="E187" s="1">
        <v>9</v>
      </c>
      <c r="F187" s="2">
        <v>9</v>
      </c>
      <c r="G187" s="3">
        <v>0</v>
      </c>
      <c r="H187" s="11">
        <f t="shared" si="16"/>
        <v>125</v>
      </c>
      <c r="I187" s="12">
        <f t="shared" si="17"/>
        <v>125</v>
      </c>
      <c r="J187" s="13" t="e">
        <f t="shared" si="18"/>
        <v>#DIV/0!</v>
      </c>
    </row>
    <row r="188" spans="1:10" ht="15.75">
      <c r="A188" s="4" t="s">
        <v>173</v>
      </c>
      <c r="B188" s="1">
        <v>1</v>
      </c>
      <c r="C188" s="2">
        <v>1</v>
      </c>
      <c r="D188" s="3">
        <v>0</v>
      </c>
      <c r="E188" s="1">
        <v>3</v>
      </c>
      <c r="F188" s="2">
        <v>3</v>
      </c>
      <c r="G188" s="3">
        <v>0</v>
      </c>
      <c r="H188" s="11">
        <f t="shared" si="16"/>
        <v>200</v>
      </c>
      <c r="I188" s="12">
        <f t="shared" si="17"/>
        <v>200</v>
      </c>
      <c r="J188" s="13" t="e">
        <f t="shared" si="18"/>
        <v>#DIV/0!</v>
      </c>
    </row>
    <row r="189" spans="1:10" ht="15.75">
      <c r="A189" s="4" t="s">
        <v>174</v>
      </c>
      <c r="B189" s="1">
        <v>25</v>
      </c>
      <c r="C189" s="2">
        <v>25</v>
      </c>
      <c r="D189" s="3">
        <v>0</v>
      </c>
      <c r="E189" s="1">
        <v>9</v>
      </c>
      <c r="F189" s="2">
        <v>9</v>
      </c>
      <c r="G189" s="3">
        <v>0</v>
      </c>
      <c r="H189" s="11">
        <f t="shared" si="16"/>
        <v>-64</v>
      </c>
      <c r="I189" s="12">
        <f t="shared" si="17"/>
        <v>-64</v>
      </c>
      <c r="J189" s="13" t="e">
        <f t="shared" si="18"/>
        <v>#DIV/0!</v>
      </c>
    </row>
    <row r="190" spans="1:10" ht="15.75">
      <c r="A190" s="4" t="s">
        <v>175</v>
      </c>
      <c r="B190" s="1">
        <v>5</v>
      </c>
      <c r="C190" s="2">
        <v>5</v>
      </c>
      <c r="D190" s="3">
        <v>0</v>
      </c>
      <c r="E190" s="1">
        <v>13</v>
      </c>
      <c r="F190" s="2">
        <v>13</v>
      </c>
      <c r="G190" s="3">
        <v>0</v>
      </c>
      <c r="H190" s="11">
        <f aca="true" t="shared" si="20" ref="H190:H205">(E190-B190)/B190*100</f>
        <v>160</v>
      </c>
      <c r="I190" s="12">
        <f aca="true" t="shared" si="21" ref="I190:I205">(F190-C190)/C190*100</f>
        <v>160</v>
      </c>
      <c r="J190" s="13" t="e">
        <f aca="true" t="shared" si="22" ref="J190:J205">(G190-D190)/D190*100</f>
        <v>#DIV/0!</v>
      </c>
    </row>
    <row r="191" spans="1:10" ht="15.75">
      <c r="A191" s="4" t="s">
        <v>176</v>
      </c>
      <c r="B191" s="1">
        <v>0</v>
      </c>
      <c r="C191" s="2">
        <v>0</v>
      </c>
      <c r="D191" s="3">
        <v>0</v>
      </c>
      <c r="E191" s="1">
        <v>2</v>
      </c>
      <c r="F191" s="2">
        <v>2</v>
      </c>
      <c r="G191" s="3">
        <v>0</v>
      </c>
      <c r="H191" s="11" t="e">
        <f t="shared" si="20"/>
        <v>#DIV/0!</v>
      </c>
      <c r="I191" s="12" t="e">
        <f t="shared" si="21"/>
        <v>#DIV/0!</v>
      </c>
      <c r="J191" s="13" t="e">
        <f t="shared" si="22"/>
        <v>#DIV/0!</v>
      </c>
    </row>
    <row r="192" spans="1:10" ht="15.75">
      <c r="A192" s="4" t="s">
        <v>177</v>
      </c>
      <c r="B192" s="1">
        <v>0</v>
      </c>
      <c r="C192" s="2">
        <v>0</v>
      </c>
      <c r="D192" s="3">
        <v>0</v>
      </c>
      <c r="E192" s="1">
        <v>6</v>
      </c>
      <c r="F192" s="2">
        <v>6</v>
      </c>
      <c r="G192" s="3">
        <v>0</v>
      </c>
      <c r="H192" s="11" t="e">
        <f t="shared" si="20"/>
        <v>#DIV/0!</v>
      </c>
      <c r="I192" s="12" t="e">
        <f t="shared" si="21"/>
        <v>#DIV/0!</v>
      </c>
      <c r="J192" s="13" t="e">
        <f t="shared" si="22"/>
        <v>#DIV/0!</v>
      </c>
    </row>
    <row r="193" spans="1:10" ht="15.75">
      <c r="A193" s="4" t="s">
        <v>178</v>
      </c>
      <c r="B193" s="1">
        <v>0</v>
      </c>
      <c r="C193" s="2">
        <v>0</v>
      </c>
      <c r="D193" s="3">
        <v>0</v>
      </c>
      <c r="E193" s="1">
        <v>0</v>
      </c>
      <c r="F193" s="2">
        <v>0</v>
      </c>
      <c r="G193" s="3">
        <v>0</v>
      </c>
      <c r="H193" s="11" t="e">
        <f t="shared" si="20"/>
        <v>#DIV/0!</v>
      </c>
      <c r="I193" s="12" t="e">
        <f t="shared" si="21"/>
        <v>#DIV/0!</v>
      </c>
      <c r="J193" s="13" t="e">
        <f t="shared" si="22"/>
        <v>#DIV/0!</v>
      </c>
    </row>
    <row r="194" spans="1:10" ht="15.75">
      <c r="A194" s="4" t="s">
        <v>179</v>
      </c>
      <c r="B194" s="1">
        <v>26</v>
      </c>
      <c r="C194" s="2">
        <v>0</v>
      </c>
      <c r="D194" s="3">
        <v>26</v>
      </c>
      <c r="E194" s="1">
        <v>12</v>
      </c>
      <c r="F194" s="2">
        <v>0</v>
      </c>
      <c r="G194" s="3">
        <v>12</v>
      </c>
      <c r="H194" s="11">
        <f t="shared" si="20"/>
        <v>-53.84615384615385</v>
      </c>
      <c r="I194" s="12" t="e">
        <f t="shared" si="21"/>
        <v>#DIV/0!</v>
      </c>
      <c r="J194" s="13">
        <f t="shared" si="22"/>
        <v>-53.84615384615385</v>
      </c>
    </row>
    <row r="195" spans="1:10" ht="15.75">
      <c r="A195" s="4" t="s">
        <v>180</v>
      </c>
      <c r="B195" s="1">
        <v>1</v>
      </c>
      <c r="C195" s="2">
        <v>1</v>
      </c>
      <c r="D195" s="3">
        <v>0</v>
      </c>
      <c r="E195" s="1">
        <v>1</v>
      </c>
      <c r="F195" s="2">
        <v>1</v>
      </c>
      <c r="G195" s="3">
        <v>0</v>
      </c>
      <c r="H195" s="11">
        <f t="shared" si="20"/>
        <v>0</v>
      </c>
      <c r="I195" s="12">
        <f t="shared" si="21"/>
        <v>0</v>
      </c>
      <c r="J195" s="13" t="e">
        <f t="shared" si="22"/>
        <v>#DIV/0!</v>
      </c>
    </row>
    <row r="196" spans="1:10" ht="15.75">
      <c r="A196" s="4" t="s">
        <v>181</v>
      </c>
      <c r="B196" s="1">
        <v>25</v>
      </c>
      <c r="C196" s="2">
        <v>23.555555555555557</v>
      </c>
      <c r="D196" s="3">
        <v>1.4444444444444444</v>
      </c>
      <c r="E196" s="1">
        <v>13</v>
      </c>
      <c r="F196" s="2">
        <v>12.555555555555555</v>
      </c>
      <c r="G196" s="3">
        <v>0.4444444444444444</v>
      </c>
      <c r="H196" s="11">
        <f t="shared" si="20"/>
        <v>-48</v>
      </c>
      <c r="I196" s="12">
        <f t="shared" si="21"/>
        <v>-46.69811320754717</v>
      </c>
      <c r="J196" s="13">
        <f t="shared" si="22"/>
        <v>-69.23076923076923</v>
      </c>
    </row>
    <row r="197" spans="1:10" ht="15.75">
      <c r="A197" s="4" t="s">
        <v>182</v>
      </c>
      <c r="B197" s="1">
        <v>5</v>
      </c>
      <c r="C197" s="2">
        <v>5</v>
      </c>
      <c r="D197" s="3">
        <v>0</v>
      </c>
      <c r="E197" s="1">
        <v>5</v>
      </c>
      <c r="F197" s="2">
        <v>5</v>
      </c>
      <c r="G197" s="3">
        <v>0</v>
      </c>
      <c r="H197" s="11">
        <f t="shared" si="20"/>
        <v>0</v>
      </c>
      <c r="I197" s="12">
        <f t="shared" si="21"/>
        <v>0</v>
      </c>
      <c r="J197" s="13" t="e">
        <f t="shared" si="22"/>
        <v>#DIV/0!</v>
      </c>
    </row>
    <row r="198" spans="1:10" ht="15.75">
      <c r="A198" s="4" t="s">
        <v>185</v>
      </c>
      <c r="B198" s="1">
        <v>14</v>
      </c>
      <c r="C198" s="2">
        <v>14</v>
      </c>
      <c r="D198" s="3">
        <v>0</v>
      </c>
      <c r="E198" s="1">
        <v>10</v>
      </c>
      <c r="F198" s="2">
        <v>9.35</v>
      </c>
      <c r="G198" s="3">
        <v>0.65</v>
      </c>
      <c r="H198" s="11">
        <f t="shared" si="20"/>
        <v>-28.57142857142857</v>
      </c>
      <c r="I198" s="12">
        <f t="shared" si="21"/>
        <v>-33.214285714285715</v>
      </c>
      <c r="J198" s="13" t="e">
        <f t="shared" si="22"/>
        <v>#DIV/0!</v>
      </c>
    </row>
    <row r="199" spans="1:10" ht="15.75">
      <c r="A199" s="4" t="s">
        <v>186</v>
      </c>
      <c r="B199" s="1">
        <v>6</v>
      </c>
      <c r="C199" s="2">
        <v>5.35</v>
      </c>
      <c r="D199" s="3">
        <v>0.65</v>
      </c>
      <c r="E199" s="1">
        <v>5.996389891696751</v>
      </c>
      <c r="F199" s="2">
        <v>4.491598293403348</v>
      </c>
      <c r="G199" s="3">
        <v>1.5047915982934033</v>
      </c>
      <c r="H199" s="11">
        <f t="shared" si="20"/>
        <v>-0.06016847172081915</v>
      </c>
      <c r="I199" s="12">
        <f t="shared" si="21"/>
        <v>-16.044891712086955</v>
      </c>
      <c r="J199" s="13">
        <f t="shared" si="22"/>
        <v>131.50639973744666</v>
      </c>
    </row>
    <row r="200" spans="1:10" ht="15.75">
      <c r="A200" s="4" t="s">
        <v>187</v>
      </c>
      <c r="B200" s="1">
        <v>11</v>
      </c>
      <c r="C200" s="2">
        <v>3</v>
      </c>
      <c r="D200" s="3">
        <v>8</v>
      </c>
      <c r="E200" s="1">
        <v>14</v>
      </c>
      <c r="F200" s="2">
        <v>7</v>
      </c>
      <c r="G200" s="3">
        <v>7</v>
      </c>
      <c r="H200" s="11">
        <f t="shared" si="20"/>
        <v>27.27272727272727</v>
      </c>
      <c r="I200" s="12">
        <f t="shared" si="21"/>
        <v>133.33333333333331</v>
      </c>
      <c r="J200" s="13">
        <f t="shared" si="22"/>
        <v>-12.5</v>
      </c>
    </row>
    <row r="201" spans="1:10" ht="15.75">
      <c r="A201" s="4" t="s">
        <v>189</v>
      </c>
      <c r="B201" s="1">
        <v>66.8974358974359</v>
      </c>
      <c r="C201" s="2">
        <v>66.8974358974359</v>
      </c>
      <c r="D201" s="3">
        <v>0</v>
      </c>
      <c r="E201" s="1">
        <v>37.56410256410257</v>
      </c>
      <c r="F201" s="2">
        <v>37.56410256410257</v>
      </c>
      <c r="G201" s="3">
        <v>0</v>
      </c>
      <c r="H201" s="11">
        <f t="shared" si="20"/>
        <v>-43.84821770793407</v>
      </c>
      <c r="I201" s="12">
        <f t="shared" si="21"/>
        <v>-43.84821770793407</v>
      </c>
      <c r="J201" s="13" t="e">
        <f t="shared" si="22"/>
        <v>#DIV/0!</v>
      </c>
    </row>
    <row r="202" spans="1:10" ht="15.75">
      <c r="A202" s="4" t="s">
        <v>190</v>
      </c>
      <c r="B202" s="1">
        <v>43</v>
      </c>
      <c r="C202" s="2">
        <v>33</v>
      </c>
      <c r="D202" s="3">
        <v>10</v>
      </c>
      <c r="E202" s="1">
        <v>26</v>
      </c>
      <c r="F202" s="2">
        <v>10.076923076923077</v>
      </c>
      <c r="G202" s="3">
        <v>15.923076923076923</v>
      </c>
      <c r="H202" s="11">
        <f t="shared" si="20"/>
        <v>-39.53488372093023</v>
      </c>
      <c r="I202" s="12">
        <f t="shared" si="21"/>
        <v>-69.46386946386947</v>
      </c>
      <c r="J202" s="13">
        <f t="shared" si="22"/>
        <v>59.23076923076923</v>
      </c>
    </row>
    <row r="203" spans="1:10" ht="15.75">
      <c r="A203" s="4" t="s">
        <v>191</v>
      </c>
      <c r="B203" s="1">
        <v>5.892857142857141</v>
      </c>
      <c r="C203" s="2">
        <v>5.892857142857141</v>
      </c>
      <c r="D203" s="3">
        <v>0</v>
      </c>
      <c r="E203" s="1">
        <v>13.874999999999996</v>
      </c>
      <c r="F203" s="2">
        <v>13.874999999999996</v>
      </c>
      <c r="G203" s="3">
        <v>0</v>
      </c>
      <c r="H203" s="11">
        <f t="shared" si="20"/>
        <v>135.4545454545455</v>
      </c>
      <c r="I203" s="12">
        <f t="shared" si="21"/>
        <v>135.4545454545455</v>
      </c>
      <c r="J203" s="13" t="e">
        <f t="shared" si="22"/>
        <v>#DIV/0!</v>
      </c>
    </row>
    <row r="204" spans="1:10" ht="15.75">
      <c r="A204" s="4" t="s">
        <v>193</v>
      </c>
      <c r="B204" s="1">
        <v>23</v>
      </c>
      <c r="C204" s="2">
        <v>21</v>
      </c>
      <c r="D204" s="3">
        <v>0</v>
      </c>
      <c r="E204" s="1">
        <v>20.583333333333336</v>
      </c>
      <c r="F204" s="2">
        <v>19.583333333333336</v>
      </c>
      <c r="G204" s="3">
        <v>0</v>
      </c>
      <c r="H204" s="11">
        <f t="shared" si="20"/>
        <v>-10.507246376811583</v>
      </c>
      <c r="I204" s="12">
        <f t="shared" si="21"/>
        <v>-6.7460317460317345</v>
      </c>
      <c r="J204" s="13" t="e">
        <f t="shared" si="22"/>
        <v>#DIV/0!</v>
      </c>
    </row>
    <row r="205" spans="1:10" ht="15.75">
      <c r="A205" s="4" t="s">
        <v>194</v>
      </c>
      <c r="B205" s="1">
        <v>83.61111111111111</v>
      </c>
      <c r="C205" s="2">
        <v>83.61111111111111</v>
      </c>
      <c r="D205" s="3">
        <v>0</v>
      </c>
      <c r="E205" s="1">
        <v>308.24121818352586</v>
      </c>
      <c r="F205" s="2">
        <v>308.086893960963</v>
      </c>
      <c r="G205" s="3">
        <v>0.1543242225628775</v>
      </c>
      <c r="H205" s="11">
        <f t="shared" si="20"/>
        <v>268.66059317631</v>
      </c>
      <c r="I205" s="12">
        <f t="shared" si="21"/>
        <v>268.4760193553045</v>
      </c>
      <c r="J205" s="13" t="e">
        <f t="shared" si="22"/>
        <v>#DIV/0!</v>
      </c>
    </row>
    <row r="206" spans="1:10" ht="16.5" thickBot="1">
      <c r="A206" s="4" t="s">
        <v>198</v>
      </c>
      <c r="B206" s="1">
        <v>22</v>
      </c>
      <c r="C206" s="2">
        <v>20.67073170731707</v>
      </c>
      <c r="D206" s="3">
        <v>1.3292682926829267</v>
      </c>
      <c r="E206" s="1">
        <v>3</v>
      </c>
      <c r="F206" s="2">
        <v>2.07487922705314</v>
      </c>
      <c r="G206" s="3">
        <v>0.9251207729468599</v>
      </c>
      <c r="H206" s="11">
        <f aca="true" t="shared" si="23" ref="H206:H211">(E206-B206)/B206*100</f>
        <v>-86.36363636363636</v>
      </c>
      <c r="I206" s="12">
        <f aca="true" t="shared" si="24" ref="I206:I211">(F206-C206)/C206*100</f>
        <v>-89.96223618770752</v>
      </c>
      <c r="J206" s="13">
        <f aca="true" t="shared" si="25" ref="J206:J211">(G206-D206)/D206*100</f>
        <v>-30.403758365465578</v>
      </c>
    </row>
    <row r="207" spans="1:10" ht="21" customHeight="1" thickBot="1">
      <c r="A207" s="23" t="s">
        <v>211</v>
      </c>
      <c r="B207" s="24">
        <f aca="true" t="shared" si="26" ref="B207:G207">SUM(B171:B206)</f>
        <v>32448.454984571825</v>
      </c>
      <c r="C207" s="24">
        <f t="shared" si="26"/>
        <v>28143.037245956788</v>
      </c>
      <c r="D207" s="24">
        <f t="shared" si="26"/>
        <v>4303.417738615032</v>
      </c>
      <c r="E207" s="24">
        <f t="shared" si="26"/>
        <v>26462.20263981773</v>
      </c>
      <c r="F207" s="24">
        <f t="shared" si="26"/>
        <v>22911.743576393426</v>
      </c>
      <c r="G207" s="24">
        <f t="shared" si="26"/>
        <v>3549.459063424295</v>
      </c>
      <c r="H207" s="25">
        <f t="shared" si="23"/>
        <v>-18.448497309349126</v>
      </c>
      <c r="I207" s="25">
        <f t="shared" si="24"/>
        <v>-18.58823418327005</v>
      </c>
      <c r="J207" s="26">
        <f t="shared" si="25"/>
        <v>-17.519997383135376</v>
      </c>
    </row>
    <row r="208" spans="1:10" ht="15.75">
      <c r="A208" s="27" t="s">
        <v>202</v>
      </c>
      <c r="B208" s="33">
        <f aca="true" t="shared" si="27" ref="B208:G208">SUM(B26)</f>
        <v>634351.6538912907</v>
      </c>
      <c r="C208" s="34">
        <f t="shared" si="27"/>
        <v>268679.80106857046</v>
      </c>
      <c r="D208" s="34">
        <f t="shared" si="27"/>
        <v>365671.85282272054</v>
      </c>
      <c r="E208" s="34">
        <f t="shared" si="27"/>
        <v>589605.675993991</v>
      </c>
      <c r="F208" s="34">
        <f t="shared" si="27"/>
        <v>293957.1694562888</v>
      </c>
      <c r="G208" s="35">
        <f t="shared" si="27"/>
        <v>295648.5065377021</v>
      </c>
      <c r="H208" s="30">
        <f t="shared" si="23"/>
        <v>-7.053812758714402</v>
      </c>
      <c r="I208" s="17">
        <f t="shared" si="24"/>
        <v>9.407989840392666</v>
      </c>
      <c r="J208" s="18">
        <f t="shared" si="25"/>
        <v>-19.149230585971864</v>
      </c>
    </row>
    <row r="209" spans="1:10" ht="15.75">
      <c r="A209" s="28" t="s">
        <v>203</v>
      </c>
      <c r="B209" s="36">
        <f aca="true" t="shared" si="28" ref="B209:G209">SUM(B207,B170,B113,B68)</f>
        <v>222435.4334023142</v>
      </c>
      <c r="C209" s="37">
        <f t="shared" si="28"/>
        <v>166625.38078787964</v>
      </c>
      <c r="D209" s="37">
        <f t="shared" si="28"/>
        <v>55801.055581793604</v>
      </c>
      <c r="E209" s="37">
        <f t="shared" si="28"/>
        <v>172011.8190251714</v>
      </c>
      <c r="F209" s="37">
        <f t="shared" si="28"/>
        <v>134661.87824511918</v>
      </c>
      <c r="G209" s="38">
        <f t="shared" si="28"/>
        <v>37346.940780052195</v>
      </c>
      <c r="H209" s="31">
        <f t="shared" si="23"/>
        <v>-22.668876808823303</v>
      </c>
      <c r="I209" s="19">
        <f t="shared" si="24"/>
        <v>-19.182853411420673</v>
      </c>
      <c r="J209" s="20">
        <f t="shared" si="25"/>
        <v>-33.07126470876744</v>
      </c>
    </row>
    <row r="210" spans="1:10" ht="15.75">
      <c r="A210" s="28" t="s">
        <v>204</v>
      </c>
      <c r="B210" s="36">
        <f aca="true" t="shared" si="29" ref="B210:G210">B4</f>
        <v>121726.96843469235</v>
      </c>
      <c r="C210" s="37">
        <f t="shared" si="29"/>
        <v>119249.00910748304</v>
      </c>
      <c r="D210" s="37">
        <f t="shared" si="29"/>
        <v>2543.4766272263805</v>
      </c>
      <c r="E210" s="37">
        <f t="shared" si="29"/>
        <v>158163.86862094884</v>
      </c>
      <c r="F210" s="37">
        <f t="shared" si="29"/>
        <v>155278.74100642817</v>
      </c>
      <c r="G210" s="38">
        <f t="shared" si="29"/>
        <v>2965.534455348419</v>
      </c>
      <c r="H210" s="31">
        <f t="shared" si="23"/>
        <v>29.933301268243795</v>
      </c>
      <c r="I210" s="19">
        <f t="shared" si="24"/>
        <v>30.213862713500916</v>
      </c>
      <c r="J210" s="20">
        <f t="shared" si="25"/>
        <v>16.593737233681043</v>
      </c>
    </row>
    <row r="211" spans="1:10" ht="16.5" thickBot="1">
      <c r="A211" s="29" t="s">
        <v>205</v>
      </c>
      <c r="B211" s="39">
        <f aca="true" t="shared" si="30" ref="B211:G211">SUM(B208:B210)</f>
        <v>978514.0557282972</v>
      </c>
      <c r="C211" s="40">
        <f t="shared" si="30"/>
        <v>554554.1909639331</v>
      </c>
      <c r="D211" s="40">
        <f t="shared" si="30"/>
        <v>424016.38503174053</v>
      </c>
      <c r="E211" s="40">
        <f t="shared" si="30"/>
        <v>919781.3636401112</v>
      </c>
      <c r="F211" s="40">
        <f t="shared" si="30"/>
        <v>583897.7887078362</v>
      </c>
      <c r="G211" s="41">
        <f t="shared" si="30"/>
        <v>335960.9817731028</v>
      </c>
      <c r="H211" s="32">
        <f t="shared" si="23"/>
        <v>-6.002232849324985</v>
      </c>
      <c r="I211" s="21">
        <f t="shared" si="24"/>
        <v>5.291385084097487</v>
      </c>
      <c r="J211" s="22">
        <f t="shared" si="25"/>
        <v>-20.76698126937859</v>
      </c>
    </row>
    <row r="212" spans="2:7" ht="15.75">
      <c r="B212" s="8"/>
      <c r="C212" s="8"/>
      <c r="D212" s="8"/>
      <c r="E212" s="8"/>
      <c r="F212" s="8"/>
      <c r="G212" s="8"/>
    </row>
    <row r="213" spans="2:7" ht="15.75">
      <c r="B213" s="9"/>
      <c r="C213" s="9"/>
      <c r="D213" s="9"/>
      <c r="E213" s="9"/>
      <c r="F213" s="9"/>
      <c r="G213" s="9"/>
    </row>
    <row r="214" spans="2:7" ht="15.75">
      <c r="B214" s="9"/>
      <c r="C214" s="9"/>
      <c r="D214" s="9"/>
      <c r="E214" s="9"/>
      <c r="F214" s="9"/>
      <c r="G214" s="9"/>
    </row>
    <row r="215" spans="2:7" ht="15.75">
      <c r="B215" s="9"/>
      <c r="C215" s="9"/>
      <c r="D215" s="9"/>
      <c r="E215" s="9"/>
      <c r="F215" s="9"/>
      <c r="G215" s="9"/>
    </row>
    <row r="216" spans="2:7" ht="15.75">
      <c r="B216" s="9"/>
      <c r="C216" s="9"/>
      <c r="D216" s="9"/>
      <c r="E216" s="9"/>
      <c r="F216" s="9"/>
      <c r="G216" s="9"/>
    </row>
    <row r="217" spans="2:7" ht="15.75">
      <c r="B217" s="9"/>
      <c r="C217" s="9"/>
      <c r="D217" s="9"/>
      <c r="E217" s="9"/>
      <c r="F217" s="9"/>
      <c r="G217" s="9"/>
    </row>
    <row r="218" spans="2:7" ht="15.75">
      <c r="B218" s="9"/>
      <c r="C218" s="9"/>
      <c r="D218" s="9"/>
      <c r="E218" s="9"/>
      <c r="F218" s="9"/>
      <c r="G218" s="9"/>
    </row>
    <row r="219" spans="2:7" ht="15.75">
      <c r="B219" s="9"/>
      <c r="C219" s="9"/>
      <c r="D219" s="9"/>
      <c r="E219" s="9"/>
      <c r="F219" s="9"/>
      <c r="G219" s="9"/>
    </row>
    <row r="220" spans="2:5" ht="15.75">
      <c r="B220" s="10"/>
      <c r="E220" s="10"/>
    </row>
    <row r="221" spans="2:5" ht="15.75">
      <c r="B221" s="10"/>
      <c r="E221" s="10"/>
    </row>
    <row r="222" spans="2:5" ht="15.75">
      <c r="B222" s="10"/>
      <c r="E222" s="10"/>
    </row>
    <row r="223" spans="2:5" ht="15.75">
      <c r="B223" s="10"/>
      <c r="E223" s="10"/>
    </row>
    <row r="224" spans="2:5" ht="15.75">
      <c r="B224" s="10"/>
      <c r="E224" s="10"/>
    </row>
    <row r="225" spans="2:5" ht="15.75">
      <c r="B225" s="10"/>
      <c r="E225" s="10"/>
    </row>
    <row r="226" spans="2:5" ht="15.75">
      <c r="B226" s="10"/>
      <c r="E226" s="10"/>
    </row>
    <row r="227" spans="2:5" ht="15.75">
      <c r="B227" s="10"/>
      <c r="E227" s="10"/>
    </row>
    <row r="228" spans="2:5" ht="15.75">
      <c r="B228" s="10"/>
      <c r="E228" s="10"/>
    </row>
    <row r="229" spans="2:5" ht="15.75">
      <c r="B229" s="10"/>
      <c r="E229" s="10"/>
    </row>
  </sheetData>
  <sheetProtection/>
  <mergeCells count="5">
    <mergeCell ref="A1:J1"/>
    <mergeCell ref="B2:D2"/>
    <mergeCell ref="E2:G2"/>
    <mergeCell ref="A2:A3"/>
    <mergeCell ref="H2:J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rightToLeft="1" tabSelected="1" zoomScale="84" zoomScaleNormal="84" zoomScalePageLayoutView="0" workbookViewId="0" topLeftCell="A1">
      <pane ySplit="5" topLeftCell="A15" activePane="bottomLeft" state="frozen"/>
      <selection pane="topLeft" activeCell="A1" sqref="A1"/>
      <selection pane="bottomLeft" activeCell="I104" sqref="I104"/>
    </sheetView>
  </sheetViews>
  <sheetFormatPr defaultColWidth="9.140625" defaultRowHeight="12.75"/>
  <cols>
    <col min="1" max="1" width="15.57421875" style="48" customWidth="1"/>
    <col min="2" max="2" width="10.57421875" style="48" customWidth="1"/>
    <col min="3" max="3" width="10.421875" style="48" customWidth="1"/>
    <col min="4" max="4" width="10.28125" style="48" customWidth="1"/>
    <col min="5" max="5" width="11.00390625" style="48" customWidth="1"/>
    <col min="6" max="6" width="11.140625" style="48" customWidth="1"/>
    <col min="7" max="7" width="12.28125" style="48" customWidth="1"/>
    <col min="8" max="8" width="9.140625" style="48" customWidth="1"/>
    <col min="9" max="9" width="10.00390625" style="48" customWidth="1"/>
    <col min="10" max="10" width="10.140625" style="48" customWidth="1"/>
    <col min="11" max="11" width="13.8515625" style="48" customWidth="1"/>
    <col min="12" max="16384" width="9.140625" style="48" customWidth="1"/>
  </cols>
  <sheetData>
    <row r="1" spans="1:11" ht="15.75">
      <c r="A1" s="101" t="s">
        <v>329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6.5" thickBot="1">
      <c r="A2" s="91" t="s">
        <v>331</v>
      </c>
      <c r="B2" s="91"/>
      <c r="C2" s="91"/>
      <c r="D2" s="91"/>
      <c r="E2" s="91"/>
      <c r="F2" s="91"/>
      <c r="G2" s="91"/>
      <c r="H2" s="91"/>
      <c r="I2" s="91"/>
      <c r="J2" s="91"/>
      <c r="K2" s="49"/>
    </row>
    <row r="3" spans="1:11" ht="15.75">
      <c r="A3" s="95" t="s">
        <v>322</v>
      </c>
      <c r="B3" s="92">
        <v>2011</v>
      </c>
      <c r="C3" s="93"/>
      <c r="D3" s="94"/>
      <c r="E3" s="92">
        <v>2012</v>
      </c>
      <c r="F3" s="93"/>
      <c r="G3" s="94"/>
      <c r="H3" s="102" t="s">
        <v>330</v>
      </c>
      <c r="I3" s="103"/>
      <c r="J3" s="104"/>
      <c r="K3" s="98" t="s">
        <v>213</v>
      </c>
    </row>
    <row r="4" spans="1:11" ht="31.5">
      <c r="A4" s="96"/>
      <c r="B4" s="42" t="s">
        <v>323</v>
      </c>
      <c r="C4" s="43" t="s">
        <v>324</v>
      </c>
      <c r="D4" s="44" t="s">
        <v>325</v>
      </c>
      <c r="E4" s="42" t="s">
        <v>323</v>
      </c>
      <c r="F4" s="43" t="s">
        <v>324</v>
      </c>
      <c r="G4" s="44" t="s">
        <v>325</v>
      </c>
      <c r="H4" s="42" t="s">
        <v>323</v>
      </c>
      <c r="I4" s="43" t="s">
        <v>324</v>
      </c>
      <c r="J4" s="44" t="s">
        <v>325</v>
      </c>
      <c r="K4" s="99"/>
    </row>
    <row r="5" spans="1:11" ht="26.25" thickBot="1">
      <c r="A5" s="97"/>
      <c r="B5" s="45" t="s">
        <v>326</v>
      </c>
      <c r="C5" s="46" t="s">
        <v>327</v>
      </c>
      <c r="D5" s="47" t="s">
        <v>328</v>
      </c>
      <c r="E5" s="45" t="s">
        <v>326</v>
      </c>
      <c r="F5" s="46" t="s">
        <v>327</v>
      </c>
      <c r="G5" s="47" t="s">
        <v>328</v>
      </c>
      <c r="H5" s="45" t="s">
        <v>326</v>
      </c>
      <c r="I5" s="46" t="s">
        <v>327</v>
      </c>
      <c r="J5" s="47" t="s">
        <v>328</v>
      </c>
      <c r="K5" s="100"/>
    </row>
    <row r="6" spans="1:11" ht="15.75">
      <c r="A6" s="48" t="s">
        <v>88</v>
      </c>
      <c r="B6" s="50">
        <v>9791.656982572906</v>
      </c>
      <c r="C6" s="51">
        <v>701.5746210525267</v>
      </c>
      <c r="D6" s="52">
        <f>SUM(B6:C6)</f>
        <v>10493.231603625432</v>
      </c>
      <c r="E6" s="50">
        <v>10595.371420860998</v>
      </c>
      <c r="F6" s="51">
        <v>743.3840083129584</v>
      </c>
      <c r="G6" s="52">
        <f>SUM(E6:F6)</f>
        <v>11338.755429173956</v>
      </c>
      <c r="H6" s="53">
        <f>(E6-B6)/B6*100</f>
        <v>8.208155572836501</v>
      </c>
      <c r="I6" s="53">
        <f>(F6-C6)/C6*100</f>
        <v>5.959364265159387</v>
      </c>
      <c r="J6" s="54">
        <f aca="true" t="shared" si="0" ref="J6:J37">(G6-D6)/D6*100</f>
        <v>8.057801995491966</v>
      </c>
      <c r="K6" s="55" t="s">
        <v>214</v>
      </c>
    </row>
    <row r="7" spans="1:11" ht="15.75">
      <c r="A7" s="48" t="s">
        <v>80</v>
      </c>
      <c r="B7" s="50">
        <v>2264</v>
      </c>
      <c r="C7" s="51">
        <v>0</v>
      </c>
      <c r="D7" s="52">
        <f>SUM(B7:C7)</f>
        <v>2264</v>
      </c>
      <c r="E7" s="50">
        <v>4581</v>
      </c>
      <c r="F7" s="51">
        <v>0</v>
      </c>
      <c r="G7" s="52">
        <f>SUM(E7:F7)</f>
        <v>4581</v>
      </c>
      <c r="H7" s="56">
        <f aca="true" t="shared" si="1" ref="H7:H37">(E7-B7)/B7*100</f>
        <v>102.34098939929328</v>
      </c>
      <c r="I7" s="53">
        <v>0</v>
      </c>
      <c r="J7" s="54">
        <f t="shared" si="0"/>
        <v>102.34098939929328</v>
      </c>
      <c r="K7" s="55" t="s">
        <v>215</v>
      </c>
    </row>
    <row r="8" spans="1:11" ht="15.75">
      <c r="A8" s="48" t="s">
        <v>107</v>
      </c>
      <c r="B8" s="50">
        <v>1191.034744910782</v>
      </c>
      <c r="C8" s="51">
        <v>122.38916813269665</v>
      </c>
      <c r="D8" s="52">
        <f>SUM(B8:C8)</f>
        <v>1313.4239130434785</v>
      </c>
      <c r="E8" s="50">
        <v>1253.1137220407136</v>
      </c>
      <c r="F8" s="51">
        <v>147.16888665493843</v>
      </c>
      <c r="G8" s="52">
        <f>SUM(E8:F8)</f>
        <v>1400.282608695652</v>
      </c>
      <c r="H8" s="56">
        <f t="shared" si="1"/>
        <v>5.21218859442945</v>
      </c>
      <c r="I8" s="53">
        <f>(F8-C8)/C8*100</f>
        <v>20.246659815005145</v>
      </c>
      <c r="J8" s="54">
        <f t="shared" si="0"/>
        <v>6.613150163445991</v>
      </c>
      <c r="K8" s="55" t="s">
        <v>216</v>
      </c>
    </row>
    <row r="9" spans="1:11" ht="15.75">
      <c r="A9" s="48" t="s">
        <v>118</v>
      </c>
      <c r="B9" s="50">
        <v>478.1147540983606</v>
      </c>
      <c r="C9" s="51">
        <v>6.885245901639344</v>
      </c>
      <c r="D9" s="52">
        <f>SUM(B9:C9)</f>
        <v>484.99999999999994</v>
      </c>
      <c r="E9" s="50">
        <v>583.5737704918032</v>
      </c>
      <c r="F9" s="51">
        <v>6.42622950819672</v>
      </c>
      <c r="G9" s="52">
        <f>SUM(E9:F9)</f>
        <v>589.9999999999999</v>
      </c>
      <c r="H9" s="56">
        <f t="shared" si="1"/>
        <v>22.057260414880847</v>
      </c>
      <c r="I9" s="80">
        <f>(F9-C9)/C9*100</f>
        <v>-6.666666666666687</v>
      </c>
      <c r="J9" s="54">
        <f t="shared" si="0"/>
        <v>21.649484536082465</v>
      </c>
      <c r="K9" s="55" t="s">
        <v>217</v>
      </c>
    </row>
    <row r="10" spans="1:11" ht="16.5" thickBot="1">
      <c r="A10" s="48" t="s">
        <v>201</v>
      </c>
      <c r="B10" s="50">
        <v>3910.580174003631</v>
      </c>
      <c r="C10" s="50">
        <v>73.98423541776145</v>
      </c>
      <c r="D10" s="52">
        <f>SUM(B10:C10)</f>
        <v>3984.564409421392</v>
      </c>
      <c r="E10" s="50">
        <v>4742.232738483899</v>
      </c>
      <c r="F10" s="50">
        <v>154.79910743524712</v>
      </c>
      <c r="G10" s="52">
        <f>SUM(E10:F10)</f>
        <v>4897.031845919146</v>
      </c>
      <c r="H10" s="57">
        <f t="shared" si="1"/>
        <v>21.266730957438135</v>
      </c>
      <c r="I10" s="58">
        <f aca="true" t="shared" si="2" ref="I10:I36">(F10-C10)/C10*100</f>
        <v>109.23255685640886</v>
      </c>
      <c r="J10" s="59">
        <f t="shared" si="0"/>
        <v>22.90005488028377</v>
      </c>
      <c r="K10" s="55" t="s">
        <v>218</v>
      </c>
    </row>
    <row r="11" spans="1:11" ht="21" customHeight="1" thickBot="1">
      <c r="A11" s="60" t="s">
        <v>209</v>
      </c>
      <c r="B11" s="61">
        <f aca="true" t="shared" si="3" ref="B11:G11">SUM(B6:B10)</f>
        <v>17635.386655585677</v>
      </c>
      <c r="C11" s="61">
        <f t="shared" si="3"/>
        <v>904.8332705046241</v>
      </c>
      <c r="D11" s="61">
        <f t="shared" si="3"/>
        <v>18540.219926090303</v>
      </c>
      <c r="E11" s="61">
        <f t="shared" si="3"/>
        <v>21755.291651877415</v>
      </c>
      <c r="F11" s="61">
        <f t="shared" si="3"/>
        <v>1051.7782319113405</v>
      </c>
      <c r="G11" s="61">
        <f t="shared" si="3"/>
        <v>22807.069883788754</v>
      </c>
      <c r="H11" s="62">
        <f t="shared" si="1"/>
        <v>23.3615801952765</v>
      </c>
      <c r="I11" s="63">
        <f t="shared" si="2"/>
        <v>16.24000423025619</v>
      </c>
      <c r="J11" s="62">
        <f t="shared" si="0"/>
        <v>23.014020193439144</v>
      </c>
      <c r="K11" s="64" t="s">
        <v>219</v>
      </c>
    </row>
    <row r="12" spans="1:11" ht="15.75">
      <c r="A12" s="48" t="s">
        <v>163</v>
      </c>
      <c r="B12" s="50">
        <v>137511.8768037517</v>
      </c>
      <c r="C12" s="51">
        <v>19135.084070452198</v>
      </c>
      <c r="D12" s="52">
        <f>SUM(B12:C12)</f>
        <v>156646.96087420388</v>
      </c>
      <c r="E12" s="50">
        <v>141424.27031564075</v>
      </c>
      <c r="F12" s="51">
        <v>17964.708038057266</v>
      </c>
      <c r="G12" s="52">
        <f>SUM(E12:F12)</f>
        <v>159388.978353698</v>
      </c>
      <c r="H12" s="56">
        <f t="shared" si="1"/>
        <v>2.8451313463436967</v>
      </c>
      <c r="I12" s="53">
        <f t="shared" si="2"/>
        <v>-6.116388243113026</v>
      </c>
      <c r="J12" s="54">
        <f t="shared" si="0"/>
        <v>1.7504440968351231</v>
      </c>
      <c r="K12" s="55" t="s">
        <v>220</v>
      </c>
    </row>
    <row r="13" spans="1:11" ht="15.75">
      <c r="A13" s="48" t="s">
        <v>164</v>
      </c>
      <c r="B13" s="50">
        <v>27784.509112466854</v>
      </c>
      <c r="C13" s="51">
        <v>3185.412200639982</v>
      </c>
      <c r="D13" s="52">
        <f aca="true" t="shared" si="4" ref="D13:D21">SUM(B13:C13)</f>
        <v>30969.921313106835</v>
      </c>
      <c r="E13" s="50">
        <v>28512.245817268114</v>
      </c>
      <c r="F13" s="51">
        <v>3427.310661435341</v>
      </c>
      <c r="G13" s="52">
        <f aca="true" t="shared" si="5" ref="G13:G21">SUM(E13:F13)</f>
        <v>31939.556478703456</v>
      </c>
      <c r="H13" s="56">
        <f t="shared" si="1"/>
        <v>2.619217427435945</v>
      </c>
      <c r="I13" s="53">
        <f t="shared" si="2"/>
        <v>7.5939453219510815</v>
      </c>
      <c r="J13" s="54">
        <f t="shared" si="0"/>
        <v>3.1308932166587713</v>
      </c>
      <c r="K13" s="55" t="s">
        <v>221</v>
      </c>
    </row>
    <row r="14" spans="1:11" ht="15.75">
      <c r="A14" s="48" t="s">
        <v>188</v>
      </c>
      <c r="B14" s="50">
        <v>2445.7850427350427</v>
      </c>
      <c r="C14" s="51">
        <v>1133.214957264957</v>
      </c>
      <c r="D14" s="52">
        <f t="shared" si="4"/>
        <v>3579</v>
      </c>
      <c r="E14" s="50">
        <v>3506.945376845377</v>
      </c>
      <c r="F14" s="51">
        <v>1221.054623154623</v>
      </c>
      <c r="G14" s="52">
        <f t="shared" si="5"/>
        <v>4728</v>
      </c>
      <c r="H14" s="56">
        <f t="shared" si="1"/>
        <v>43.3873098235842</v>
      </c>
      <c r="I14" s="53">
        <f t="shared" si="2"/>
        <v>7.751368381305972</v>
      </c>
      <c r="J14" s="54">
        <f t="shared" si="0"/>
        <v>32.103939647946355</v>
      </c>
      <c r="K14" s="55" t="s">
        <v>222</v>
      </c>
    </row>
    <row r="15" spans="1:11" ht="15.75">
      <c r="A15" s="48" t="s">
        <v>192</v>
      </c>
      <c r="B15" s="50">
        <v>8316.866371169</v>
      </c>
      <c r="C15" s="51">
        <v>1793.3394050042843</v>
      </c>
      <c r="D15" s="52">
        <f t="shared" si="4"/>
        <v>10110.205776173285</v>
      </c>
      <c r="E15" s="50">
        <v>9133.224877378732</v>
      </c>
      <c r="F15" s="51">
        <v>1930.840104570726</v>
      </c>
      <c r="G15" s="52">
        <f t="shared" si="5"/>
        <v>11064.064981949457</v>
      </c>
      <c r="H15" s="56">
        <f t="shared" si="1"/>
        <v>9.815698242305487</v>
      </c>
      <c r="I15" s="53">
        <f t="shared" si="2"/>
        <v>7.66729929553481</v>
      </c>
      <c r="J15" s="54">
        <f t="shared" si="0"/>
        <v>9.434617127419225</v>
      </c>
      <c r="K15" s="55" t="s">
        <v>223</v>
      </c>
    </row>
    <row r="16" spans="1:11" ht="15.75">
      <c r="A16" s="48" t="s">
        <v>195</v>
      </c>
      <c r="B16" s="50">
        <v>1793.889456227634</v>
      </c>
      <c r="C16" s="51">
        <v>373.1105437723662</v>
      </c>
      <c r="D16" s="52">
        <f t="shared" si="4"/>
        <v>2167</v>
      </c>
      <c r="E16" s="50">
        <v>1861.9398184516017</v>
      </c>
      <c r="F16" s="51">
        <v>267.06018154839836</v>
      </c>
      <c r="G16" s="52">
        <f t="shared" si="5"/>
        <v>2129</v>
      </c>
      <c r="H16" s="56">
        <f t="shared" si="1"/>
        <v>3.793453492227484</v>
      </c>
      <c r="I16" s="53">
        <f t="shared" si="2"/>
        <v>-28.423308854190115</v>
      </c>
      <c r="J16" s="54">
        <f t="shared" si="0"/>
        <v>-1.753576372865713</v>
      </c>
      <c r="K16" s="55" t="s">
        <v>224</v>
      </c>
    </row>
    <row r="17" spans="1:11" ht="15.75">
      <c r="A17" s="48" t="s">
        <v>196</v>
      </c>
      <c r="B17" s="50">
        <v>1189.5442884615381</v>
      </c>
      <c r="C17" s="51">
        <v>98.38821153846155</v>
      </c>
      <c r="D17" s="52">
        <f t="shared" si="4"/>
        <v>1287.9324999999997</v>
      </c>
      <c r="E17" s="50">
        <v>1368.9303461538461</v>
      </c>
      <c r="F17" s="51">
        <v>130.06465384615382</v>
      </c>
      <c r="G17" s="52">
        <f t="shared" si="5"/>
        <v>1498.995</v>
      </c>
      <c r="H17" s="56">
        <f t="shared" si="1"/>
        <v>15.080233618229686</v>
      </c>
      <c r="I17" s="53">
        <f t="shared" si="2"/>
        <v>32.19536346110879</v>
      </c>
      <c r="J17" s="54">
        <f t="shared" si="0"/>
        <v>16.387698889499276</v>
      </c>
      <c r="K17" s="55" t="s">
        <v>225</v>
      </c>
    </row>
    <row r="18" spans="1:11" ht="15.75">
      <c r="A18" s="48" t="s">
        <v>197</v>
      </c>
      <c r="B18" s="50">
        <v>1835.0947542246352</v>
      </c>
      <c r="C18" s="51">
        <v>273.9052457753649</v>
      </c>
      <c r="D18" s="52">
        <f t="shared" si="4"/>
        <v>2109</v>
      </c>
      <c r="E18" s="50">
        <v>2809.543254037342</v>
      </c>
      <c r="F18" s="51">
        <v>441.4567459626575</v>
      </c>
      <c r="G18" s="52">
        <f t="shared" si="5"/>
        <v>3250.9999999999995</v>
      </c>
      <c r="H18" s="56">
        <f t="shared" si="1"/>
        <v>53.100718508915975</v>
      </c>
      <c r="I18" s="53">
        <f t="shared" si="2"/>
        <v>61.171336720109736</v>
      </c>
      <c r="J18" s="54">
        <f t="shared" si="0"/>
        <v>54.148885727833076</v>
      </c>
      <c r="K18" s="55" t="s">
        <v>226</v>
      </c>
    </row>
    <row r="19" spans="1:11" ht="15.75">
      <c r="A19" s="48" t="s">
        <v>183</v>
      </c>
      <c r="B19" s="50">
        <v>3565.423090305551</v>
      </c>
      <c r="C19" s="51">
        <v>940.5024416093424</v>
      </c>
      <c r="D19" s="52">
        <f t="shared" si="4"/>
        <v>4505.925531914893</v>
      </c>
      <c r="E19" s="50">
        <v>4703.100384938411</v>
      </c>
      <c r="F19" s="51">
        <v>1356.5219554871219</v>
      </c>
      <c r="G19" s="52">
        <f t="shared" si="5"/>
        <v>6059.6223404255325</v>
      </c>
      <c r="H19" s="56">
        <f t="shared" si="1"/>
        <v>31.908619701438084</v>
      </c>
      <c r="I19" s="53">
        <f t="shared" si="2"/>
        <v>44.23375160684399</v>
      </c>
      <c r="J19" s="54">
        <f t="shared" si="0"/>
        <v>34.48119143350248</v>
      </c>
      <c r="K19" s="55" t="s">
        <v>227</v>
      </c>
    </row>
    <row r="20" spans="1:11" ht="15.75">
      <c r="A20" s="48" t="s">
        <v>184</v>
      </c>
      <c r="B20" s="50">
        <v>277.2944444444444</v>
      </c>
      <c r="C20" s="51">
        <v>265.7055555555555</v>
      </c>
      <c r="D20" s="52">
        <f t="shared" si="4"/>
        <v>543</v>
      </c>
      <c r="E20" s="50">
        <v>442.58888888888885</v>
      </c>
      <c r="F20" s="51">
        <v>466.41111111111104</v>
      </c>
      <c r="G20" s="52">
        <f t="shared" si="5"/>
        <v>908.9999999999999</v>
      </c>
      <c r="H20" s="56">
        <f t="shared" si="1"/>
        <v>59.60972091439104</v>
      </c>
      <c r="I20" s="53">
        <f t="shared" si="2"/>
        <v>75.53683066050557</v>
      </c>
      <c r="J20" s="54">
        <f t="shared" si="0"/>
        <v>67.40331491712706</v>
      </c>
      <c r="K20" s="55" t="s">
        <v>230</v>
      </c>
    </row>
    <row r="21" spans="1:11" ht="16.5" thickBot="1">
      <c r="A21" s="48" t="s">
        <v>198</v>
      </c>
      <c r="B21" s="50">
        <v>4560.341667611009</v>
      </c>
      <c r="C21" s="50">
        <v>406.0502255748776</v>
      </c>
      <c r="D21" s="52">
        <f t="shared" si="4"/>
        <v>4966.391893185887</v>
      </c>
      <c r="E21" s="50">
        <v>4868.201016380784</v>
      </c>
      <c r="F21" s="50">
        <v>537.1861001032408</v>
      </c>
      <c r="G21" s="52">
        <f t="shared" si="5"/>
        <v>5405.387116484025</v>
      </c>
      <c r="H21" s="56">
        <f t="shared" si="1"/>
        <v>6.750795690513477</v>
      </c>
      <c r="I21" s="53">
        <f t="shared" si="2"/>
        <v>32.29548126532963</v>
      </c>
      <c r="J21" s="54">
        <f t="shared" si="0"/>
        <v>8.83931902153068</v>
      </c>
      <c r="K21" s="55" t="s">
        <v>228</v>
      </c>
    </row>
    <row r="22" spans="1:11" ht="21" customHeight="1" thickBot="1">
      <c r="A22" s="60" t="s">
        <v>321</v>
      </c>
      <c r="B22" s="61">
        <f aca="true" t="shared" si="6" ref="B22:G22">SUM(B12:B21)</f>
        <v>189280.6250313974</v>
      </c>
      <c r="C22" s="61">
        <f t="shared" si="6"/>
        <v>27604.71285718739</v>
      </c>
      <c r="D22" s="61">
        <f t="shared" si="6"/>
        <v>216885.33788858476</v>
      </c>
      <c r="E22" s="61">
        <f t="shared" si="6"/>
        <v>198630.9900959838</v>
      </c>
      <c r="F22" s="61">
        <f t="shared" si="6"/>
        <v>27742.614175276638</v>
      </c>
      <c r="G22" s="61">
        <f t="shared" si="6"/>
        <v>226373.60427126047</v>
      </c>
      <c r="H22" s="62">
        <f t="shared" si="1"/>
        <v>4.939948324365165</v>
      </c>
      <c r="I22" s="63">
        <f t="shared" si="2"/>
        <v>0.49955715461587186</v>
      </c>
      <c r="J22" s="62">
        <f t="shared" si="0"/>
        <v>4.374784609713858</v>
      </c>
      <c r="K22" s="64" t="s">
        <v>229</v>
      </c>
    </row>
    <row r="23" spans="1:11" ht="15.75">
      <c r="A23" s="48" t="s">
        <v>31</v>
      </c>
      <c r="B23" s="50">
        <v>39550.577417307984</v>
      </c>
      <c r="C23" s="51">
        <v>3241.1805997764545</v>
      </c>
      <c r="D23" s="52">
        <f>SUM(B23:C23)</f>
        <v>42791.75801708444</v>
      </c>
      <c r="E23" s="50">
        <v>41149.11009512044</v>
      </c>
      <c r="F23" s="51">
        <v>2454.4459894615334</v>
      </c>
      <c r="G23" s="52">
        <f>SUM(E23:F23)</f>
        <v>43603.55608458198</v>
      </c>
      <c r="H23" s="56">
        <f t="shared" si="1"/>
        <v>4.04174295850587</v>
      </c>
      <c r="I23" s="53">
        <f t="shared" si="2"/>
        <v>-24.273087725169727</v>
      </c>
      <c r="J23" s="54">
        <f t="shared" si="0"/>
        <v>1.8970897787686907</v>
      </c>
      <c r="K23" s="55" t="s">
        <v>232</v>
      </c>
    </row>
    <row r="24" spans="1:11" ht="15.75">
      <c r="A24" s="48" t="s">
        <v>48</v>
      </c>
      <c r="B24" s="50">
        <v>12117.50052003974</v>
      </c>
      <c r="C24" s="51">
        <v>90.87257306356018</v>
      </c>
      <c r="D24" s="52">
        <f aca="true" t="shared" si="7" ref="D24:D43">SUM(B24:C24)</f>
        <v>12208.3730931033</v>
      </c>
      <c r="E24" s="50">
        <v>12388.62135643362</v>
      </c>
      <c r="F24" s="51">
        <v>102.57980788882077</v>
      </c>
      <c r="G24" s="52">
        <f aca="true" t="shared" si="8" ref="G24:G43">SUM(E24:F24)</f>
        <v>12491.20116432244</v>
      </c>
      <c r="H24" s="56">
        <f t="shared" si="1"/>
        <v>2.2374320178117837</v>
      </c>
      <c r="I24" s="53">
        <f t="shared" si="2"/>
        <v>12.88313341482258</v>
      </c>
      <c r="J24" s="54">
        <f t="shared" si="0"/>
        <v>2.3166729019685106</v>
      </c>
      <c r="K24" s="55" t="s">
        <v>234</v>
      </c>
    </row>
    <row r="25" spans="1:11" ht="15.75">
      <c r="A25" s="48" t="s">
        <v>50</v>
      </c>
      <c r="B25" s="50">
        <v>13057.557219178076</v>
      </c>
      <c r="C25" s="51">
        <v>7514.647602739727</v>
      </c>
      <c r="D25" s="52">
        <f t="shared" si="7"/>
        <v>20572.204821917803</v>
      </c>
      <c r="E25" s="50">
        <v>15745.33293150684</v>
      </c>
      <c r="F25" s="51">
        <v>4951.3835616438355</v>
      </c>
      <c r="G25" s="52">
        <f t="shared" si="8"/>
        <v>20696.716493150678</v>
      </c>
      <c r="H25" s="56">
        <f t="shared" si="1"/>
        <v>20.584062295979354</v>
      </c>
      <c r="I25" s="53">
        <f t="shared" si="2"/>
        <v>-34.11023612286708</v>
      </c>
      <c r="J25" s="54">
        <f t="shared" si="0"/>
        <v>0.6052422300414718</v>
      </c>
      <c r="K25" s="55" t="s">
        <v>235</v>
      </c>
    </row>
    <row r="26" spans="1:11" ht="15.75">
      <c r="A26" s="48" t="s">
        <v>41</v>
      </c>
      <c r="B26" s="76">
        <v>2088.672727272727</v>
      </c>
      <c r="C26" s="76">
        <v>157.32727272727274</v>
      </c>
      <c r="D26" s="52">
        <f t="shared" si="7"/>
        <v>2246</v>
      </c>
      <c r="E26" s="50">
        <v>3407.3818181818183</v>
      </c>
      <c r="F26" s="51">
        <v>254.6181818181818</v>
      </c>
      <c r="G26" s="52">
        <f t="shared" si="8"/>
        <v>3662</v>
      </c>
      <c r="H26" s="56">
        <f t="shared" si="1"/>
        <v>63.13622396128034</v>
      </c>
      <c r="I26" s="53">
        <f t="shared" si="2"/>
        <v>61.83982433837972</v>
      </c>
      <c r="J26" s="54">
        <f t="shared" si="0"/>
        <v>63.045414069456804</v>
      </c>
      <c r="K26" s="55" t="s">
        <v>236</v>
      </c>
    </row>
    <row r="27" spans="1:11" ht="15.75">
      <c r="A27" s="48" t="s">
        <v>46</v>
      </c>
      <c r="B27" s="50">
        <v>5409.8</v>
      </c>
      <c r="C27" s="51">
        <v>136.20000000000002</v>
      </c>
      <c r="D27" s="52">
        <f t="shared" si="7"/>
        <v>5546</v>
      </c>
      <c r="E27" s="50">
        <v>7647.200179278689</v>
      </c>
      <c r="F27" s="51">
        <v>98.76495542812688</v>
      </c>
      <c r="G27" s="52">
        <f t="shared" si="8"/>
        <v>7745.965134706816</v>
      </c>
      <c r="H27" s="56">
        <f t="shared" si="1"/>
        <v>41.358279035799626</v>
      </c>
      <c r="I27" s="53">
        <f t="shared" si="2"/>
        <v>-27.485348437498626</v>
      </c>
      <c r="J27" s="54">
        <f t="shared" si="0"/>
        <v>39.66760069792311</v>
      </c>
      <c r="K27" s="55" t="s">
        <v>237</v>
      </c>
    </row>
    <row r="28" spans="1:11" ht="15.75">
      <c r="A28" s="48" t="s">
        <v>54</v>
      </c>
      <c r="B28" s="50">
        <v>17678.329158419223</v>
      </c>
      <c r="C28" s="51">
        <v>180.7972152071531</v>
      </c>
      <c r="D28" s="52">
        <f t="shared" si="7"/>
        <v>17859.126373626375</v>
      </c>
      <c r="E28" s="50">
        <v>18101.054286139497</v>
      </c>
      <c r="F28" s="51">
        <v>123.85360470183352</v>
      </c>
      <c r="G28" s="52">
        <f t="shared" si="8"/>
        <v>18224.907890841332</v>
      </c>
      <c r="H28" s="56">
        <f t="shared" si="1"/>
        <v>2.3912052091130636</v>
      </c>
      <c r="I28" s="53">
        <f t="shared" si="2"/>
        <v>-31.495844911148087</v>
      </c>
      <c r="J28" s="54">
        <f t="shared" si="0"/>
        <v>2.048148994315466</v>
      </c>
      <c r="K28" s="55" t="s">
        <v>238</v>
      </c>
    </row>
    <row r="29" spans="1:11" ht="15.75">
      <c r="A29" s="48" t="s">
        <v>59</v>
      </c>
      <c r="B29" s="50">
        <v>15584.536457472546</v>
      </c>
      <c r="C29" s="51">
        <v>392.560316721006</v>
      </c>
      <c r="D29" s="52">
        <f t="shared" si="7"/>
        <v>15977.096774193553</v>
      </c>
      <c r="E29" s="50">
        <v>22854.619112189554</v>
      </c>
      <c r="F29" s="51">
        <v>354.06637168141594</v>
      </c>
      <c r="G29" s="52">
        <f t="shared" si="8"/>
        <v>23208.68548387097</v>
      </c>
      <c r="H29" s="56">
        <f t="shared" si="1"/>
        <v>46.64933522120329</v>
      </c>
      <c r="I29" s="53">
        <f t="shared" si="2"/>
        <v>-9.80586763357129</v>
      </c>
      <c r="J29" s="54">
        <f t="shared" si="0"/>
        <v>45.26222011346885</v>
      </c>
      <c r="K29" s="55" t="s">
        <v>239</v>
      </c>
    </row>
    <row r="30" spans="1:11" ht="15" customHeight="1">
      <c r="A30" s="48" t="s">
        <v>51</v>
      </c>
      <c r="B30" s="50">
        <v>0</v>
      </c>
      <c r="C30" s="51">
        <v>292</v>
      </c>
      <c r="D30" s="52">
        <f t="shared" si="7"/>
        <v>292</v>
      </c>
      <c r="E30" s="50">
        <v>33.028571428571425</v>
      </c>
      <c r="F30" s="51">
        <v>206.97142857142856</v>
      </c>
      <c r="G30" s="52">
        <f t="shared" si="8"/>
        <v>240</v>
      </c>
      <c r="H30" s="56">
        <v>0</v>
      </c>
      <c r="I30" s="53">
        <f t="shared" si="2"/>
        <v>-29.119373776908024</v>
      </c>
      <c r="J30" s="54">
        <f t="shared" si="0"/>
        <v>-17.80821917808219</v>
      </c>
      <c r="K30" s="55" t="s">
        <v>240</v>
      </c>
    </row>
    <row r="31" spans="1:11" ht="15.75">
      <c r="A31" s="48" t="s">
        <v>61</v>
      </c>
      <c r="B31" s="50">
        <v>917.1309523809523</v>
      </c>
      <c r="C31" s="51">
        <v>3889.8690476190477</v>
      </c>
      <c r="D31" s="52">
        <f t="shared" si="7"/>
        <v>4807</v>
      </c>
      <c r="E31" s="50">
        <v>661.5833333333331</v>
      </c>
      <c r="F31" s="51">
        <v>2070.083333333333</v>
      </c>
      <c r="G31" s="52">
        <f t="shared" si="8"/>
        <v>2731.666666666666</v>
      </c>
      <c r="H31" s="56">
        <f t="shared" si="1"/>
        <v>-27.863809239476122</v>
      </c>
      <c r="I31" s="53">
        <f t="shared" si="2"/>
        <v>-46.78269864636159</v>
      </c>
      <c r="J31" s="54">
        <f t="shared" si="0"/>
        <v>-43.17315026697179</v>
      </c>
      <c r="K31" s="55" t="s">
        <v>241</v>
      </c>
    </row>
    <row r="32" spans="1:11" ht="15.75">
      <c r="A32" s="48" t="s">
        <v>62</v>
      </c>
      <c r="B32" s="50">
        <v>51551.95771549604</v>
      </c>
      <c r="C32" s="51">
        <v>13421.385911278623</v>
      </c>
      <c r="D32" s="52">
        <f t="shared" si="7"/>
        <v>64973.343626774666</v>
      </c>
      <c r="E32" s="50">
        <v>54201.825288816326</v>
      </c>
      <c r="F32" s="51">
        <v>6711.1116844030985</v>
      </c>
      <c r="G32" s="52">
        <f t="shared" si="8"/>
        <v>60912.936973219425</v>
      </c>
      <c r="H32" s="56">
        <f t="shared" si="1"/>
        <v>5.1401880563766795</v>
      </c>
      <c r="I32" s="53">
        <f t="shared" si="2"/>
        <v>-49.9968801376657</v>
      </c>
      <c r="J32" s="54">
        <f t="shared" si="0"/>
        <v>-6.249342310100847</v>
      </c>
      <c r="K32" s="55" t="s">
        <v>242</v>
      </c>
    </row>
    <row r="33" spans="1:11" ht="15.75">
      <c r="A33" s="48" t="s">
        <v>63</v>
      </c>
      <c r="B33" s="50">
        <v>1931.2339459013008</v>
      </c>
      <c r="C33" s="51">
        <v>43.766054098699165</v>
      </c>
      <c r="D33" s="52">
        <f t="shared" si="7"/>
        <v>1975</v>
      </c>
      <c r="E33" s="50">
        <v>2151.407874954973</v>
      </c>
      <c r="F33" s="51">
        <v>34.55915801205988</v>
      </c>
      <c r="G33" s="52">
        <f t="shared" si="8"/>
        <v>2185.967032967033</v>
      </c>
      <c r="H33" s="56">
        <f t="shared" si="1"/>
        <v>11.40068656730854</v>
      </c>
      <c r="I33" s="53">
        <f t="shared" si="2"/>
        <v>-21.03661450921831</v>
      </c>
      <c r="J33" s="54">
        <f t="shared" si="0"/>
        <v>10.68187508693838</v>
      </c>
      <c r="K33" s="55" t="s">
        <v>243</v>
      </c>
    </row>
    <row r="34" spans="1:11" ht="15.75">
      <c r="A34" s="48" t="s">
        <v>64</v>
      </c>
      <c r="B34" s="50">
        <v>12479.837421094078</v>
      </c>
      <c r="C34" s="51">
        <v>349.51253273787165</v>
      </c>
      <c r="D34" s="52">
        <f t="shared" si="7"/>
        <v>12829.34995383195</v>
      </c>
      <c r="E34" s="50">
        <v>14823.433683007152</v>
      </c>
      <c r="F34" s="51">
        <v>497.8759727110944</v>
      </c>
      <c r="G34" s="52">
        <f t="shared" si="8"/>
        <v>15321.309655718245</v>
      </c>
      <c r="H34" s="56">
        <f t="shared" si="1"/>
        <v>18.77906083898019</v>
      </c>
      <c r="I34" s="53">
        <f t="shared" si="2"/>
        <v>42.44867524807551</v>
      </c>
      <c r="J34" s="54">
        <f t="shared" si="0"/>
        <v>19.42389685256018</v>
      </c>
      <c r="K34" s="55" t="s">
        <v>244</v>
      </c>
    </row>
    <row r="35" spans="1:11" ht="15.75">
      <c r="A35" s="48" t="s">
        <v>65</v>
      </c>
      <c r="B35" s="50">
        <v>23926.400902421843</v>
      </c>
      <c r="C35" s="51">
        <v>2249.0887409954516</v>
      </c>
      <c r="D35" s="52">
        <f t="shared" si="7"/>
        <v>26175.489643417295</v>
      </c>
      <c r="E35" s="50">
        <v>23178.048250182557</v>
      </c>
      <c r="F35" s="51">
        <v>2121.8340534680574</v>
      </c>
      <c r="G35" s="52">
        <f t="shared" si="8"/>
        <v>25299.882303650615</v>
      </c>
      <c r="H35" s="56">
        <f t="shared" si="1"/>
        <v>-3.1277276314614335</v>
      </c>
      <c r="I35" s="53">
        <f t="shared" si="2"/>
        <v>-5.658055425197276</v>
      </c>
      <c r="J35" s="54">
        <f t="shared" si="0"/>
        <v>-3.3451421604519296</v>
      </c>
      <c r="K35" s="55" t="s">
        <v>245</v>
      </c>
    </row>
    <row r="36" spans="1:11" ht="15.75">
      <c r="A36" s="48" t="s">
        <v>77</v>
      </c>
      <c r="B36" s="50">
        <v>4193.671779801191</v>
      </c>
      <c r="C36" s="51">
        <v>696.7660580366462</v>
      </c>
      <c r="D36" s="52">
        <f t="shared" si="7"/>
        <v>4890.437837837838</v>
      </c>
      <c r="E36" s="50">
        <v>3936.286344651281</v>
      </c>
      <c r="F36" s="51">
        <v>735.8324828925855</v>
      </c>
      <c r="G36" s="52">
        <f t="shared" si="8"/>
        <v>4672.118827543866</v>
      </c>
      <c r="H36" s="56">
        <f t="shared" si="1"/>
        <v>-6.137472092823444</v>
      </c>
      <c r="I36" s="53">
        <f t="shared" si="2"/>
        <v>5.606820884189028</v>
      </c>
      <c r="J36" s="54">
        <f t="shared" si="0"/>
        <v>-4.46420172453301</v>
      </c>
      <c r="K36" s="55" t="s">
        <v>246</v>
      </c>
    </row>
    <row r="37" spans="1:11" ht="15.75">
      <c r="A37" s="48" t="s">
        <v>40</v>
      </c>
      <c r="B37" s="50">
        <v>4976.406593406592</v>
      </c>
      <c r="C37" s="51">
        <v>0</v>
      </c>
      <c r="D37" s="52">
        <f t="shared" si="7"/>
        <v>4976.406593406592</v>
      </c>
      <c r="E37" s="50">
        <v>7393.373626373624</v>
      </c>
      <c r="F37" s="51">
        <v>0</v>
      </c>
      <c r="G37" s="52">
        <f t="shared" si="8"/>
        <v>7393.373626373624</v>
      </c>
      <c r="H37" s="56">
        <f t="shared" si="1"/>
        <v>48.56852002747027</v>
      </c>
      <c r="I37" s="53">
        <v>0</v>
      </c>
      <c r="J37" s="54">
        <f t="shared" si="0"/>
        <v>48.56852002747027</v>
      </c>
      <c r="K37" s="55" t="s">
        <v>247</v>
      </c>
    </row>
    <row r="38" spans="1:11" ht="15.75">
      <c r="A38" s="48" t="s">
        <v>27</v>
      </c>
      <c r="B38" s="50">
        <v>1055.5</v>
      </c>
      <c r="C38" s="51">
        <v>1462.6666666666667</v>
      </c>
      <c r="D38" s="52">
        <f t="shared" si="7"/>
        <v>2518.166666666667</v>
      </c>
      <c r="E38" s="50">
        <v>566.3745773894842</v>
      </c>
      <c r="F38" s="51">
        <v>502.2371442222374</v>
      </c>
      <c r="G38" s="52">
        <f t="shared" si="8"/>
        <v>1068.6117216117216</v>
      </c>
      <c r="H38" s="56">
        <f aca="true" t="shared" si="9" ref="H38:H70">(E38-B38)/B38*100</f>
        <v>-46.34063691241268</v>
      </c>
      <c r="I38" s="53">
        <f aca="true" t="shared" si="10" ref="I38:I70">(F38-C38)/C38*100</f>
        <v>-65.66291174414968</v>
      </c>
      <c r="J38" s="54">
        <f aca="true" t="shared" si="11" ref="J38:J70">(G38-D38)/D38*100</f>
        <v>-57.56390012793482</v>
      </c>
      <c r="K38" s="55" t="s">
        <v>231</v>
      </c>
    </row>
    <row r="39" spans="1:11" ht="15.75">
      <c r="A39" s="48" t="s">
        <v>33</v>
      </c>
      <c r="B39" s="50">
        <v>960.0479515213862</v>
      </c>
      <c r="C39" s="51">
        <v>172.08463484649445</v>
      </c>
      <c r="D39" s="52">
        <f t="shared" si="7"/>
        <v>1132.1325863678805</v>
      </c>
      <c r="E39" s="50">
        <v>855.4770224161158</v>
      </c>
      <c r="F39" s="51">
        <v>41.53998728631598</v>
      </c>
      <c r="G39" s="52">
        <f t="shared" si="8"/>
        <v>897.0170097024318</v>
      </c>
      <c r="H39" s="56">
        <f t="shared" si="9"/>
        <v>-10.892261052123178</v>
      </c>
      <c r="I39" s="53">
        <f t="shared" si="10"/>
        <v>-75.86072264768373</v>
      </c>
      <c r="J39" s="54">
        <f t="shared" si="11"/>
        <v>-20.76749485850849</v>
      </c>
      <c r="K39" s="55" t="s">
        <v>233</v>
      </c>
    </row>
    <row r="40" spans="1:11" ht="15.75">
      <c r="A40" s="48" t="s">
        <v>35</v>
      </c>
      <c r="B40" s="50">
        <v>8944.877777777778</v>
      </c>
      <c r="C40" s="51">
        <v>14393.72222222222</v>
      </c>
      <c r="D40" s="52">
        <f t="shared" si="7"/>
        <v>23338.6</v>
      </c>
      <c r="E40" s="50">
        <v>7425.566666666665</v>
      </c>
      <c r="F40" s="51">
        <v>7348.666666666668</v>
      </c>
      <c r="G40" s="52">
        <f t="shared" si="8"/>
        <v>14774.233333333334</v>
      </c>
      <c r="H40" s="56">
        <f t="shared" si="9"/>
        <v>-16.98526406795201</v>
      </c>
      <c r="I40" s="53">
        <f t="shared" si="10"/>
        <v>-48.945334964702965</v>
      </c>
      <c r="J40" s="54">
        <f t="shared" si="11"/>
        <v>-36.69614572710731</v>
      </c>
      <c r="K40" s="55" t="s">
        <v>248</v>
      </c>
    </row>
    <row r="41" spans="1:11" ht="15.75">
      <c r="A41" s="48" t="s">
        <v>37</v>
      </c>
      <c r="B41" s="50">
        <v>3224.2693121693114</v>
      </c>
      <c r="C41" s="51">
        <v>2203.6481481481483</v>
      </c>
      <c r="D41" s="52">
        <f t="shared" si="7"/>
        <v>5427.91746031746</v>
      </c>
      <c r="E41" s="50">
        <v>2777.8465608465604</v>
      </c>
      <c r="F41" s="51">
        <v>1006.5407407407408</v>
      </c>
      <c r="G41" s="52">
        <f t="shared" si="8"/>
        <v>3784.3873015873014</v>
      </c>
      <c r="H41" s="56">
        <f t="shared" si="9"/>
        <v>-13.845702951605945</v>
      </c>
      <c r="I41" s="53">
        <f t="shared" si="10"/>
        <v>-54.323890518248355</v>
      </c>
      <c r="J41" s="54">
        <f t="shared" si="11"/>
        <v>-30.27920322565174</v>
      </c>
      <c r="K41" s="55" t="s">
        <v>249</v>
      </c>
    </row>
    <row r="42" spans="1:11" ht="15.75">
      <c r="A42" s="48" t="s">
        <v>47</v>
      </c>
      <c r="B42" s="50">
        <v>10426.296093554618</v>
      </c>
      <c r="C42" s="51">
        <v>1739.29594475034</v>
      </c>
      <c r="D42" s="52">
        <f t="shared" si="7"/>
        <v>12165.592038304958</v>
      </c>
      <c r="E42" s="50">
        <v>11269.952779162491</v>
      </c>
      <c r="F42" s="51">
        <v>1808.1579258708164</v>
      </c>
      <c r="G42" s="52">
        <f t="shared" si="8"/>
        <v>13078.110705033308</v>
      </c>
      <c r="H42" s="56">
        <f t="shared" si="9"/>
        <v>8.09162408239499</v>
      </c>
      <c r="I42" s="53">
        <f t="shared" si="10"/>
        <v>3.959187125590692</v>
      </c>
      <c r="J42" s="54">
        <f t="shared" si="11"/>
        <v>7.500815939373655</v>
      </c>
      <c r="K42" s="55" t="s">
        <v>250</v>
      </c>
    </row>
    <row r="43" spans="1:11" ht="16.5" thickBot="1">
      <c r="A43" s="48" t="s">
        <v>200</v>
      </c>
      <c r="B43" s="50">
        <v>1153.2691939132387</v>
      </c>
      <c r="C43" s="50">
        <v>159.08704061339114</v>
      </c>
      <c r="D43" s="52">
        <f t="shared" si="7"/>
        <v>1312.3562345266298</v>
      </c>
      <c r="E43" s="50">
        <v>1926.1587506326543</v>
      </c>
      <c r="F43" s="50">
        <v>304.2007418898952</v>
      </c>
      <c r="G43" s="52">
        <f t="shared" si="8"/>
        <v>2230.3594925225498</v>
      </c>
      <c r="H43" s="56">
        <f t="shared" si="9"/>
        <v>67.01727235918527</v>
      </c>
      <c r="I43" s="53">
        <f t="shared" si="10"/>
        <v>91.21654455132854</v>
      </c>
      <c r="J43" s="54">
        <f t="shared" si="11"/>
        <v>69.95076747031617</v>
      </c>
      <c r="K43" s="55" t="s">
        <v>251</v>
      </c>
    </row>
    <row r="44" spans="1:11" ht="21" customHeight="1" thickBot="1">
      <c r="A44" s="60" t="s">
        <v>208</v>
      </c>
      <c r="B44" s="61">
        <f aca="true" t="shared" si="12" ref="B44:G44">SUM(B23:B43)</f>
        <v>231227.87313912864</v>
      </c>
      <c r="C44" s="61">
        <f t="shared" si="12"/>
        <v>52786.47858224876</v>
      </c>
      <c r="D44" s="61">
        <f t="shared" si="12"/>
        <v>284014.3517213774</v>
      </c>
      <c r="E44" s="61">
        <f t="shared" si="12"/>
        <v>252493.68310871223</v>
      </c>
      <c r="F44" s="61">
        <f t="shared" si="12"/>
        <v>31729.323792692077</v>
      </c>
      <c r="G44" s="61">
        <f t="shared" si="12"/>
        <v>284223.0069014043</v>
      </c>
      <c r="H44" s="62">
        <f t="shared" si="9"/>
        <v>9.196905926989198</v>
      </c>
      <c r="I44" s="63">
        <f t="shared" si="10"/>
        <v>-39.89119061379833</v>
      </c>
      <c r="J44" s="62">
        <f t="shared" si="11"/>
        <v>0.07346642124324321</v>
      </c>
      <c r="K44" s="64" t="s">
        <v>296</v>
      </c>
    </row>
    <row r="45" spans="1:11" ht="15.75">
      <c r="A45" s="48" t="s">
        <v>119</v>
      </c>
      <c r="B45" s="50">
        <v>22943.97520443893</v>
      </c>
      <c r="C45" s="51">
        <v>930.9649707580907</v>
      </c>
      <c r="D45" s="52">
        <f>SUM(B45:C45)</f>
        <v>23874.94017519702</v>
      </c>
      <c r="E45" s="50">
        <v>25764.279276254612</v>
      </c>
      <c r="F45" s="51">
        <v>1336.6758148595559</v>
      </c>
      <c r="G45" s="52">
        <f>SUM(E45:F45)</f>
        <v>27100.955091114167</v>
      </c>
      <c r="H45" s="56">
        <f t="shared" si="9"/>
        <v>12.292133541314328</v>
      </c>
      <c r="I45" s="53">
        <f t="shared" si="10"/>
        <v>43.57960362043401</v>
      </c>
      <c r="J45" s="54">
        <f t="shared" si="11"/>
        <v>13.512138217915023</v>
      </c>
      <c r="K45" s="55" t="s">
        <v>252</v>
      </c>
    </row>
    <row r="46" spans="1:11" ht="15.75">
      <c r="A46" s="48" t="s">
        <v>120</v>
      </c>
      <c r="B46" s="50">
        <v>52244.734782272135</v>
      </c>
      <c r="C46" s="51">
        <v>6829.063752999601</v>
      </c>
      <c r="D46" s="52">
        <f aca="true" t="shared" si="13" ref="D46:D87">SUM(B46:C46)</f>
        <v>59073.79853527174</v>
      </c>
      <c r="E46" s="50">
        <v>47274.26997004606</v>
      </c>
      <c r="F46" s="51">
        <v>12274.82243081864</v>
      </c>
      <c r="G46" s="52">
        <f aca="true" t="shared" si="14" ref="G46:G87">SUM(E46:F46)</f>
        <v>59549.0924008647</v>
      </c>
      <c r="H46" s="56">
        <f t="shared" si="9"/>
        <v>-9.513810019211109</v>
      </c>
      <c r="I46" s="53">
        <f t="shared" si="10"/>
        <v>79.74385471840179</v>
      </c>
      <c r="J46" s="54">
        <f t="shared" si="11"/>
        <v>0.8045764406180399</v>
      </c>
      <c r="K46" s="55" t="s">
        <v>253</v>
      </c>
    </row>
    <row r="47" spans="1:11" ht="15.75">
      <c r="A47" s="48" t="s">
        <v>122</v>
      </c>
      <c r="B47" s="50">
        <v>3949.5777446597112</v>
      </c>
      <c r="C47" s="51">
        <v>260.5355191256831</v>
      </c>
      <c r="D47" s="52">
        <f t="shared" si="13"/>
        <v>4210.113263785394</v>
      </c>
      <c r="E47" s="50">
        <v>4261.790572195185</v>
      </c>
      <c r="F47" s="51">
        <v>288.1673678611151</v>
      </c>
      <c r="G47" s="52">
        <f t="shared" si="14"/>
        <v>4549.9579400563</v>
      </c>
      <c r="H47" s="56">
        <f t="shared" si="9"/>
        <v>7.904967257768797</v>
      </c>
      <c r="I47" s="53">
        <f t="shared" si="10"/>
        <v>10.605789501623512</v>
      </c>
      <c r="J47" s="54">
        <f t="shared" si="11"/>
        <v>8.072102933528788</v>
      </c>
      <c r="K47" s="55" t="s">
        <v>254</v>
      </c>
    </row>
    <row r="48" spans="1:11" ht="15.75">
      <c r="A48" s="48" t="s">
        <v>123</v>
      </c>
      <c r="B48" s="50">
        <v>261.21428571428567</v>
      </c>
      <c r="C48" s="51">
        <v>0</v>
      </c>
      <c r="D48" s="52">
        <f t="shared" si="13"/>
        <v>261.21428571428567</v>
      </c>
      <c r="E48" s="50">
        <v>293.5714285714286</v>
      </c>
      <c r="F48" s="51">
        <v>0</v>
      </c>
      <c r="G48" s="52">
        <f t="shared" si="14"/>
        <v>293.5714285714286</v>
      </c>
      <c r="H48" s="56">
        <f t="shared" si="9"/>
        <v>12.38720262510258</v>
      </c>
      <c r="I48" s="53">
        <v>0</v>
      </c>
      <c r="J48" s="54">
        <f t="shared" si="11"/>
        <v>12.38720262510258</v>
      </c>
      <c r="K48" s="55" t="s">
        <v>255</v>
      </c>
    </row>
    <row r="49" spans="1:11" ht="15.75">
      <c r="A49" s="48" t="s">
        <v>124</v>
      </c>
      <c r="B49" s="50">
        <v>36483.82934096057</v>
      </c>
      <c r="C49" s="51">
        <v>4377.078186194681</v>
      </c>
      <c r="D49" s="52">
        <f t="shared" si="13"/>
        <v>40860.90752715525</v>
      </c>
      <c r="E49" s="50">
        <v>39631.349679666855</v>
      </c>
      <c r="F49" s="51">
        <v>5548.931618824654</v>
      </c>
      <c r="G49" s="52">
        <f t="shared" si="14"/>
        <v>45180.28129849151</v>
      </c>
      <c r="H49" s="56">
        <f t="shared" si="9"/>
        <v>8.627165501984603</v>
      </c>
      <c r="I49" s="53">
        <f t="shared" si="10"/>
        <v>26.772504003378394</v>
      </c>
      <c r="J49" s="54">
        <f t="shared" si="11"/>
        <v>10.570919817347907</v>
      </c>
      <c r="K49" s="55" t="s">
        <v>256</v>
      </c>
    </row>
    <row r="50" spans="1:11" ht="15.75">
      <c r="A50" s="48" t="s">
        <v>125</v>
      </c>
      <c r="B50" s="50">
        <v>2572.764855072463</v>
      </c>
      <c r="C50" s="51">
        <v>144.71014492753622</v>
      </c>
      <c r="D50" s="52">
        <f t="shared" si="13"/>
        <v>2717.474999999999</v>
      </c>
      <c r="E50" s="50">
        <v>2697.171187025534</v>
      </c>
      <c r="F50" s="51">
        <v>169.87881297446515</v>
      </c>
      <c r="G50" s="52">
        <f t="shared" si="14"/>
        <v>2867.0499999999993</v>
      </c>
      <c r="H50" s="56">
        <f t="shared" si="9"/>
        <v>4.835511170319024</v>
      </c>
      <c r="I50" s="53">
        <f t="shared" si="10"/>
        <v>17.39246965686626</v>
      </c>
      <c r="J50" s="54">
        <f t="shared" si="11"/>
        <v>5.504190470933508</v>
      </c>
      <c r="K50" s="55" t="s">
        <v>257</v>
      </c>
    </row>
    <row r="51" spans="1:11" ht="15.75">
      <c r="A51" s="48" t="s">
        <v>126</v>
      </c>
      <c r="B51" s="50">
        <v>67507.07345661985</v>
      </c>
      <c r="C51" s="51">
        <v>20165.724529473657</v>
      </c>
      <c r="D51" s="52">
        <f t="shared" si="13"/>
        <v>87672.7979860935</v>
      </c>
      <c r="E51" s="50">
        <v>69845.10737129174</v>
      </c>
      <c r="F51" s="51">
        <v>16993.80047703412</v>
      </c>
      <c r="G51" s="52">
        <f t="shared" si="14"/>
        <v>86838.90784832586</v>
      </c>
      <c r="H51" s="56">
        <f t="shared" si="9"/>
        <v>3.4633910121645477</v>
      </c>
      <c r="I51" s="53">
        <f t="shared" si="10"/>
        <v>-15.729283853915293</v>
      </c>
      <c r="J51" s="54">
        <f t="shared" si="11"/>
        <v>-0.951138958631054</v>
      </c>
      <c r="K51" s="55" t="s">
        <v>259</v>
      </c>
    </row>
    <row r="52" spans="1:11" ht="15.75">
      <c r="A52" s="48" t="s">
        <v>127</v>
      </c>
      <c r="B52" s="50">
        <v>15941.715021152293</v>
      </c>
      <c r="C52" s="51">
        <v>2636.699144614849</v>
      </c>
      <c r="D52" s="52">
        <f t="shared" si="13"/>
        <v>18578.414165767143</v>
      </c>
      <c r="E52" s="50">
        <v>14375.030801259838</v>
      </c>
      <c r="F52" s="51">
        <v>1677.8643253649934</v>
      </c>
      <c r="G52" s="52">
        <f t="shared" si="14"/>
        <v>16052.895126624831</v>
      </c>
      <c r="H52" s="56">
        <f t="shared" si="9"/>
        <v>-9.827576379415246</v>
      </c>
      <c r="I52" s="53">
        <f t="shared" si="10"/>
        <v>-36.364968722660834</v>
      </c>
      <c r="J52" s="54">
        <f t="shared" si="11"/>
        <v>-13.593835386638487</v>
      </c>
      <c r="K52" s="55" t="s">
        <v>258</v>
      </c>
    </row>
    <row r="53" spans="1:11" ht="15.75">
      <c r="A53" s="48" t="s">
        <v>128</v>
      </c>
      <c r="B53" s="50">
        <v>11839.977683570929</v>
      </c>
      <c r="C53" s="51">
        <v>1204.0372712062308</v>
      </c>
      <c r="D53" s="52">
        <f t="shared" si="13"/>
        <v>13044.01495477716</v>
      </c>
      <c r="E53" s="50">
        <v>8943.832132096944</v>
      </c>
      <c r="F53" s="51">
        <v>1143.9710157877798</v>
      </c>
      <c r="G53" s="52">
        <f t="shared" si="14"/>
        <v>10087.803147884724</v>
      </c>
      <c r="H53" s="56">
        <f t="shared" si="9"/>
        <v>-24.46073488375452</v>
      </c>
      <c r="I53" s="53">
        <f t="shared" si="10"/>
        <v>-4.988737213946482</v>
      </c>
      <c r="J53" s="54">
        <f t="shared" si="11"/>
        <v>-22.66335800090271</v>
      </c>
      <c r="K53" s="55" t="s">
        <v>261</v>
      </c>
    </row>
    <row r="54" spans="1:11" ht="15.75">
      <c r="A54" s="48" t="s">
        <v>130</v>
      </c>
      <c r="B54" s="50">
        <v>15066.130316485685</v>
      </c>
      <c r="C54" s="51">
        <v>811.2273715553009</v>
      </c>
      <c r="D54" s="52">
        <f t="shared" si="13"/>
        <v>15877.357688040986</v>
      </c>
      <c r="E54" s="50">
        <v>14980.598431461405</v>
      </c>
      <c r="F54" s="51">
        <v>819.7367002976629</v>
      </c>
      <c r="G54" s="52">
        <f t="shared" si="14"/>
        <v>15800.335131759068</v>
      </c>
      <c r="H54" s="56">
        <f t="shared" si="9"/>
        <v>-0.5677097119669101</v>
      </c>
      <c r="I54" s="53">
        <f t="shared" si="10"/>
        <v>1.0489449740887942</v>
      </c>
      <c r="J54" s="54">
        <f t="shared" si="11"/>
        <v>-0.4851094104904627</v>
      </c>
      <c r="K54" s="55" t="s">
        <v>260</v>
      </c>
    </row>
    <row r="55" spans="1:11" ht="15.75">
      <c r="A55" s="48" t="s">
        <v>131</v>
      </c>
      <c r="B55" s="50">
        <v>7466.441584994313</v>
      </c>
      <c r="C55" s="51">
        <v>1016.121089749395</v>
      </c>
      <c r="D55" s="52">
        <f t="shared" si="13"/>
        <v>8482.562674743709</v>
      </c>
      <c r="E55" s="50">
        <v>6623.538862926294</v>
      </c>
      <c r="F55" s="51">
        <v>1059.4979497484492</v>
      </c>
      <c r="G55" s="52">
        <f t="shared" si="14"/>
        <v>7683.0368126747435</v>
      </c>
      <c r="H55" s="56">
        <f t="shared" si="9"/>
        <v>-11.289216053896993</v>
      </c>
      <c r="I55" s="53">
        <f t="shared" si="10"/>
        <v>4.268867208508801</v>
      </c>
      <c r="J55" s="54">
        <f t="shared" si="11"/>
        <v>-9.425522601200495</v>
      </c>
      <c r="K55" s="55" t="s">
        <v>262</v>
      </c>
    </row>
    <row r="56" spans="1:11" ht="15.75">
      <c r="A56" s="48" t="s">
        <v>132</v>
      </c>
      <c r="B56" s="50">
        <v>51955.51530122173</v>
      </c>
      <c r="C56" s="51">
        <v>11120.659219054764</v>
      </c>
      <c r="D56" s="52">
        <f t="shared" si="13"/>
        <v>63076.17452027649</v>
      </c>
      <c r="E56" s="50">
        <v>41811.89987237952</v>
      </c>
      <c r="F56" s="51">
        <v>8789.290329193487</v>
      </c>
      <c r="G56" s="52">
        <f t="shared" si="14"/>
        <v>50601.19020157301</v>
      </c>
      <c r="H56" s="56">
        <f t="shared" si="9"/>
        <v>-19.52365474585848</v>
      </c>
      <c r="I56" s="53">
        <f t="shared" si="10"/>
        <v>-20.9643047587195</v>
      </c>
      <c r="J56" s="54">
        <f t="shared" si="11"/>
        <v>-19.7776488723064</v>
      </c>
      <c r="K56" s="55" t="s">
        <v>263</v>
      </c>
    </row>
    <row r="57" spans="1:11" ht="15.75">
      <c r="A57" s="48" t="s">
        <v>133</v>
      </c>
      <c r="B57" s="50">
        <v>3189.4079710144924</v>
      </c>
      <c r="C57" s="51">
        <v>3007.5920289855067</v>
      </c>
      <c r="D57" s="52">
        <f t="shared" si="13"/>
        <v>6196.999999999999</v>
      </c>
      <c r="E57" s="50">
        <v>3147.0532091097307</v>
      </c>
      <c r="F57" s="51">
        <v>4740.946790890268</v>
      </c>
      <c r="G57" s="52">
        <f t="shared" si="14"/>
        <v>7887.999999999998</v>
      </c>
      <c r="H57" s="56">
        <f t="shared" si="9"/>
        <v>-1.3279819417799181</v>
      </c>
      <c r="I57" s="53">
        <f t="shared" si="10"/>
        <v>57.63264249936986</v>
      </c>
      <c r="J57" s="54">
        <f t="shared" si="11"/>
        <v>27.2873971276424</v>
      </c>
      <c r="K57" s="55" t="s">
        <v>264</v>
      </c>
    </row>
    <row r="58" spans="1:11" ht="15.75">
      <c r="A58" s="48" t="s">
        <v>134</v>
      </c>
      <c r="B58" s="50">
        <v>1567.0222222222221</v>
      </c>
      <c r="C58" s="51">
        <v>193.97777777777776</v>
      </c>
      <c r="D58" s="52">
        <f t="shared" si="13"/>
        <v>1761</v>
      </c>
      <c r="E58" s="50">
        <v>1784.9444444444446</v>
      </c>
      <c r="F58" s="51">
        <v>220.05555555555554</v>
      </c>
      <c r="G58" s="52">
        <f t="shared" si="14"/>
        <v>2005</v>
      </c>
      <c r="H58" s="56">
        <f t="shared" si="9"/>
        <v>13.906772930966039</v>
      </c>
      <c r="I58" s="53">
        <f t="shared" si="10"/>
        <v>13.443693435674192</v>
      </c>
      <c r="J58" s="54">
        <f t="shared" si="11"/>
        <v>13.855763770584895</v>
      </c>
      <c r="K58" s="55" t="s">
        <v>265</v>
      </c>
    </row>
    <row r="59" spans="1:11" ht="15.75">
      <c r="A59" s="48" t="s">
        <v>135</v>
      </c>
      <c r="B59" s="50">
        <v>326.35714285714283</v>
      </c>
      <c r="C59" s="51">
        <v>37.642857142857146</v>
      </c>
      <c r="D59" s="52">
        <f t="shared" si="13"/>
        <v>364</v>
      </c>
      <c r="E59" s="50">
        <v>360.3797643195209</v>
      </c>
      <c r="F59" s="51">
        <v>45.620235680479084</v>
      </c>
      <c r="G59" s="52">
        <f t="shared" si="14"/>
        <v>406</v>
      </c>
      <c r="H59" s="56">
        <f>(E59-B59)/B59*100</f>
        <v>10.424966086086522</v>
      </c>
      <c r="I59" s="53">
        <f>(F59-C59)/C59*100</f>
        <v>21.1922769500393</v>
      </c>
      <c r="J59" s="54">
        <f>(G59-D59)/D59*100</f>
        <v>11.538461538461538</v>
      </c>
      <c r="K59" s="55" t="s">
        <v>281</v>
      </c>
    </row>
    <row r="60" spans="1:11" ht="15.75">
      <c r="A60" s="48" t="s">
        <v>139</v>
      </c>
      <c r="B60" s="50">
        <v>12182.202381871413</v>
      </c>
      <c r="C60" s="51">
        <v>2110.498600929567</v>
      </c>
      <c r="D60" s="52">
        <f t="shared" si="13"/>
        <v>14292.70098280098</v>
      </c>
      <c r="E60" s="50">
        <v>8837.572159090052</v>
      </c>
      <c r="F60" s="51">
        <v>1543.6157811228877</v>
      </c>
      <c r="G60" s="52">
        <f t="shared" si="14"/>
        <v>10381.18794021294</v>
      </c>
      <c r="H60" s="56">
        <f t="shared" si="9"/>
        <v>-27.455053839514065</v>
      </c>
      <c r="I60" s="53">
        <f t="shared" si="10"/>
        <v>-26.8601371996644</v>
      </c>
      <c r="J60" s="54">
        <f t="shared" si="11"/>
        <v>-27.367206851209797</v>
      </c>
      <c r="K60" s="55" t="s">
        <v>266</v>
      </c>
    </row>
    <row r="61" spans="1:11" ht="15.75">
      <c r="A61" s="48" t="s">
        <v>140</v>
      </c>
      <c r="B61" s="50">
        <v>8873.691269225435</v>
      </c>
      <c r="C61" s="51">
        <v>229.60282854831792</v>
      </c>
      <c r="D61" s="52">
        <f t="shared" si="13"/>
        <v>9103.294097773753</v>
      </c>
      <c r="E61" s="50">
        <v>6457.058286372518</v>
      </c>
      <c r="F61" s="51">
        <v>316.40294278184996</v>
      </c>
      <c r="G61" s="52">
        <f t="shared" si="14"/>
        <v>6773.461229154367</v>
      </c>
      <c r="H61" s="56">
        <f t="shared" si="9"/>
        <v>-27.23368336279588</v>
      </c>
      <c r="I61" s="53">
        <f t="shared" si="10"/>
        <v>37.804462071452974</v>
      </c>
      <c r="J61" s="54">
        <f t="shared" si="11"/>
        <v>-25.593294510710752</v>
      </c>
      <c r="K61" s="55" t="s">
        <v>267</v>
      </c>
    </row>
    <row r="62" spans="1:11" ht="15.75">
      <c r="A62" s="48" t="s">
        <v>141</v>
      </c>
      <c r="B62" s="50">
        <v>19560.90922118556</v>
      </c>
      <c r="C62" s="51">
        <v>1552.899757178433</v>
      </c>
      <c r="D62" s="52">
        <f t="shared" si="13"/>
        <v>21113.808978363995</v>
      </c>
      <c r="E62" s="50">
        <v>22586.12134633281</v>
      </c>
      <c r="F62" s="51">
        <v>1940.5427749213795</v>
      </c>
      <c r="G62" s="52">
        <f t="shared" si="14"/>
        <v>24526.664121254187</v>
      </c>
      <c r="H62" s="56">
        <f t="shared" si="9"/>
        <v>15.465600759860257</v>
      </c>
      <c r="I62" s="53">
        <f t="shared" si="10"/>
        <v>24.962526779402744</v>
      </c>
      <c r="J62" s="54">
        <f t="shared" si="11"/>
        <v>16.164090270909693</v>
      </c>
      <c r="K62" s="55" t="s">
        <v>268</v>
      </c>
    </row>
    <row r="63" spans="1:11" ht="15.75">
      <c r="A63" s="48" t="s">
        <v>142</v>
      </c>
      <c r="B63" s="50">
        <v>3351.0084829991297</v>
      </c>
      <c r="C63" s="51">
        <v>153.62881429816915</v>
      </c>
      <c r="D63" s="52">
        <f t="shared" si="13"/>
        <v>3504.637297297299</v>
      </c>
      <c r="E63" s="50">
        <v>3367.9412118570203</v>
      </c>
      <c r="F63" s="51">
        <v>124.87554489973844</v>
      </c>
      <c r="G63" s="52">
        <f t="shared" si="14"/>
        <v>3492.816756756759</v>
      </c>
      <c r="H63" s="56">
        <f t="shared" si="9"/>
        <v>0.5053024766662475</v>
      </c>
      <c r="I63" s="53">
        <f t="shared" si="10"/>
        <v>-18.71606542677936</v>
      </c>
      <c r="J63" s="54">
        <f t="shared" si="11"/>
        <v>-0.3372828494879027</v>
      </c>
      <c r="K63" s="55" t="s">
        <v>269</v>
      </c>
    </row>
    <row r="64" spans="1:11" ht="16.5" customHeight="1">
      <c r="A64" s="48" t="s">
        <v>143</v>
      </c>
      <c r="B64" s="50">
        <v>565.1111111111111</v>
      </c>
      <c r="C64" s="51">
        <v>270.88888888888886</v>
      </c>
      <c r="D64" s="52">
        <f t="shared" si="13"/>
        <v>836</v>
      </c>
      <c r="E64" s="50">
        <v>484.74074074074065</v>
      </c>
      <c r="F64" s="51">
        <v>207.25925925925927</v>
      </c>
      <c r="G64" s="52">
        <f t="shared" si="14"/>
        <v>691.9999999999999</v>
      </c>
      <c r="H64" s="56">
        <f t="shared" si="9"/>
        <v>-14.222047450517774</v>
      </c>
      <c r="I64" s="53">
        <f t="shared" si="10"/>
        <v>-23.48919879682799</v>
      </c>
      <c r="J64" s="54">
        <f t="shared" si="11"/>
        <v>-17.224880382775133</v>
      </c>
      <c r="K64" s="55" t="s">
        <v>271</v>
      </c>
    </row>
    <row r="65" spans="1:11" ht="15.75">
      <c r="A65" s="48" t="s">
        <v>145</v>
      </c>
      <c r="B65" s="50">
        <v>7780.433896302476</v>
      </c>
      <c r="C65" s="51">
        <v>2904.300813177648</v>
      </c>
      <c r="D65" s="52">
        <f t="shared" si="13"/>
        <v>10684.734709480123</v>
      </c>
      <c r="E65" s="50">
        <v>8646.879858215181</v>
      </c>
      <c r="F65" s="51">
        <v>2588.787572977482</v>
      </c>
      <c r="G65" s="52">
        <f t="shared" si="14"/>
        <v>11235.667431192664</v>
      </c>
      <c r="H65" s="56">
        <f t="shared" si="9"/>
        <v>11.136216481762924</v>
      </c>
      <c r="I65" s="53">
        <f t="shared" si="10"/>
        <v>-10.863655678109913</v>
      </c>
      <c r="J65" s="54">
        <f t="shared" si="11"/>
        <v>5.156260185137973</v>
      </c>
      <c r="K65" s="55" t="s">
        <v>270</v>
      </c>
    </row>
    <row r="66" spans="1:11" ht="15.75">
      <c r="A66" s="48" t="s">
        <v>146</v>
      </c>
      <c r="B66" s="50">
        <v>1855.1276510747223</v>
      </c>
      <c r="C66" s="51">
        <v>542.6980294445066</v>
      </c>
      <c r="D66" s="52">
        <f t="shared" si="13"/>
        <v>2397.8256805192286</v>
      </c>
      <c r="E66" s="50">
        <v>1815.0487479111298</v>
      </c>
      <c r="F66" s="51">
        <v>354.1586530382063</v>
      </c>
      <c r="G66" s="52">
        <f t="shared" si="14"/>
        <v>2169.2074009493363</v>
      </c>
      <c r="H66" s="56">
        <f t="shared" si="9"/>
        <v>-2.160439101879257</v>
      </c>
      <c r="I66" s="53">
        <f t="shared" si="10"/>
        <v>-34.741120508450145</v>
      </c>
      <c r="J66" s="54">
        <f t="shared" si="11"/>
        <v>-9.534399494811776</v>
      </c>
      <c r="K66" s="55" t="s">
        <v>272</v>
      </c>
    </row>
    <row r="67" spans="1:11" ht="15.75">
      <c r="A67" s="48" t="s">
        <v>147</v>
      </c>
      <c r="B67" s="50">
        <v>612.2397940610537</v>
      </c>
      <c r="C67" s="51">
        <v>614.6568377624075</v>
      </c>
      <c r="D67" s="52">
        <f t="shared" si="13"/>
        <v>1226.8966318234611</v>
      </c>
      <c r="E67" s="50">
        <v>639.2415102189402</v>
      </c>
      <c r="F67" s="51">
        <v>277.0720786312341</v>
      </c>
      <c r="G67" s="52">
        <f t="shared" si="14"/>
        <v>916.3135888501743</v>
      </c>
      <c r="H67" s="56">
        <f t="shared" si="9"/>
        <v>4.4103170718095965</v>
      </c>
      <c r="I67" s="53">
        <f t="shared" si="10"/>
        <v>-54.9224768018712</v>
      </c>
      <c r="J67" s="54">
        <f t="shared" si="11"/>
        <v>-25.314524053398564</v>
      </c>
      <c r="K67" s="55" t="s">
        <v>273</v>
      </c>
    </row>
    <row r="68" spans="1:11" ht="15.75">
      <c r="A68" s="48" t="s">
        <v>28</v>
      </c>
      <c r="B68" s="50">
        <v>172465.171153094</v>
      </c>
      <c r="C68" s="51">
        <v>39424.21459450884</v>
      </c>
      <c r="D68" s="52">
        <f t="shared" si="13"/>
        <v>211889.38574760285</v>
      </c>
      <c r="E68" s="50">
        <v>162789.02167508527</v>
      </c>
      <c r="F68" s="51">
        <v>40950.71046303017</v>
      </c>
      <c r="G68" s="52">
        <f t="shared" si="14"/>
        <v>203739.73213811545</v>
      </c>
      <c r="H68" s="56">
        <f t="shared" si="9"/>
        <v>-5.61049481081569</v>
      </c>
      <c r="I68" s="53">
        <f t="shared" si="10"/>
        <v>3.871975343635493</v>
      </c>
      <c r="J68" s="54">
        <f t="shared" si="11"/>
        <v>-3.8461830358954647</v>
      </c>
      <c r="K68" s="55" t="s">
        <v>274</v>
      </c>
    </row>
    <row r="69" spans="1:11" ht="15.75">
      <c r="A69" s="48" t="s">
        <v>148</v>
      </c>
      <c r="B69" s="50">
        <v>10513.27821333838</v>
      </c>
      <c r="C69" s="51">
        <v>4753.080033744487</v>
      </c>
      <c r="D69" s="52">
        <f t="shared" si="13"/>
        <v>15266.358247082868</v>
      </c>
      <c r="E69" s="50">
        <v>11903.552247426034</v>
      </c>
      <c r="F69" s="51">
        <v>3588.5204831428914</v>
      </c>
      <c r="G69" s="52">
        <f t="shared" si="14"/>
        <v>15492.072730568925</v>
      </c>
      <c r="H69" s="56">
        <f t="shared" si="9"/>
        <v>13.223982147868856</v>
      </c>
      <c r="I69" s="53">
        <f t="shared" si="10"/>
        <v>-24.501155931181597</v>
      </c>
      <c r="J69" s="54">
        <f t="shared" si="11"/>
        <v>1.4785090185420444</v>
      </c>
      <c r="K69" s="55" t="s">
        <v>275</v>
      </c>
    </row>
    <row r="70" spans="1:11" ht="15.75">
      <c r="A70" s="48" t="s">
        <v>149</v>
      </c>
      <c r="B70" s="50">
        <v>2591.813444788774</v>
      </c>
      <c r="C70" s="51">
        <v>2193.745015845774</v>
      </c>
      <c r="D70" s="52">
        <f t="shared" si="13"/>
        <v>4785.558460634548</v>
      </c>
      <c r="E70" s="50">
        <v>2355.9307034632184</v>
      </c>
      <c r="F70" s="51">
        <v>936.5506420126927</v>
      </c>
      <c r="G70" s="52">
        <f t="shared" si="14"/>
        <v>3292.481345475911</v>
      </c>
      <c r="H70" s="56">
        <f t="shared" si="9"/>
        <v>-9.101069438459511</v>
      </c>
      <c r="I70" s="53">
        <f t="shared" si="10"/>
        <v>-57.3081358477017</v>
      </c>
      <c r="J70" s="54">
        <f t="shared" si="11"/>
        <v>-31.199642161735508</v>
      </c>
      <c r="K70" s="55" t="s">
        <v>276</v>
      </c>
    </row>
    <row r="71" spans="1:11" ht="15.75">
      <c r="A71" s="48" t="s">
        <v>150</v>
      </c>
      <c r="B71" s="50">
        <v>25173.494868181173</v>
      </c>
      <c r="C71" s="51">
        <v>31450.229060763435</v>
      </c>
      <c r="D71" s="52">
        <f t="shared" si="13"/>
        <v>56623.72392894461</v>
      </c>
      <c r="E71" s="50">
        <v>25724.497944965042</v>
      </c>
      <c r="F71" s="51">
        <v>34527.30814176432</v>
      </c>
      <c r="G71" s="52">
        <f t="shared" si="14"/>
        <v>60251.80608672936</v>
      </c>
      <c r="H71" s="56">
        <f aca="true" t="shared" si="15" ref="H71:H101">(E71-B71)/B71*100</f>
        <v>2.188822329474508</v>
      </c>
      <c r="I71" s="53">
        <f aca="true" t="shared" si="16" ref="I71:I101">(F71-C71)/C71*100</f>
        <v>9.783963973857905</v>
      </c>
      <c r="J71" s="54">
        <f aca="true" t="shared" si="17" ref="J71:J101">(G71-D71)/D71*100</f>
        <v>6.407353501400796</v>
      </c>
      <c r="K71" s="55" t="s">
        <v>277</v>
      </c>
    </row>
    <row r="72" spans="1:11" ht="15.75">
      <c r="A72" s="48" t="s">
        <v>151</v>
      </c>
      <c r="B72" s="50">
        <v>1090.8974836905873</v>
      </c>
      <c r="C72" s="51">
        <v>254.1025163094129</v>
      </c>
      <c r="D72" s="52">
        <f t="shared" si="13"/>
        <v>1345.0000000000002</v>
      </c>
      <c r="E72" s="50">
        <v>1215.963653308481</v>
      </c>
      <c r="F72" s="51">
        <v>444.0363466915191</v>
      </c>
      <c r="G72" s="52">
        <f t="shared" si="14"/>
        <v>1660.0000000000002</v>
      </c>
      <c r="H72" s="56">
        <f t="shared" si="15"/>
        <v>11.46452086357241</v>
      </c>
      <c r="I72" s="53">
        <f t="shared" si="16"/>
        <v>74.74693015272213</v>
      </c>
      <c r="J72" s="54">
        <f t="shared" si="17"/>
        <v>23.420074349442373</v>
      </c>
      <c r="K72" s="55" t="s">
        <v>278</v>
      </c>
    </row>
    <row r="73" spans="1:11" ht="15.75">
      <c r="A73" s="48" t="s">
        <v>152</v>
      </c>
      <c r="B73" s="50">
        <v>4536.166101505231</v>
      </c>
      <c r="C73" s="51">
        <v>821.0578774143992</v>
      </c>
      <c r="D73" s="52">
        <f t="shared" si="13"/>
        <v>5357.22397891963</v>
      </c>
      <c r="E73" s="50">
        <v>4194.5508955595915</v>
      </c>
      <c r="F73" s="51">
        <v>1860.3608303956132</v>
      </c>
      <c r="G73" s="52">
        <f t="shared" si="14"/>
        <v>6054.911725955205</v>
      </c>
      <c r="H73" s="56">
        <f t="shared" si="15"/>
        <v>-7.530923654499381</v>
      </c>
      <c r="I73" s="53">
        <f t="shared" si="16"/>
        <v>126.58096116854666</v>
      </c>
      <c r="J73" s="54">
        <f t="shared" si="17"/>
        <v>13.023307402881345</v>
      </c>
      <c r="K73" s="55" t="s">
        <v>279</v>
      </c>
    </row>
    <row r="74" spans="1:11" ht="15.75">
      <c r="A74" s="48" t="s">
        <v>153</v>
      </c>
      <c r="B74" s="50">
        <v>1672.245625</v>
      </c>
      <c r="C74" s="51">
        <v>956.9343749999999</v>
      </c>
      <c r="D74" s="52">
        <f t="shared" si="13"/>
        <v>2629.18</v>
      </c>
      <c r="E74" s="50">
        <v>1126.0606230407525</v>
      </c>
      <c r="F74" s="51">
        <v>527.0739224137932</v>
      </c>
      <c r="G74" s="52">
        <f t="shared" si="14"/>
        <v>1653.1345454545458</v>
      </c>
      <c r="H74" s="56">
        <f t="shared" si="15"/>
        <v>-32.661768928786856</v>
      </c>
      <c r="I74" s="53">
        <f t="shared" si="16"/>
        <v>-44.92057802670186</v>
      </c>
      <c r="J74" s="54">
        <f t="shared" si="17"/>
        <v>-37.12356911833553</v>
      </c>
      <c r="K74" s="55" t="s">
        <v>280</v>
      </c>
    </row>
    <row r="75" spans="1:11" ht="15.75">
      <c r="A75" s="48" t="s">
        <v>158</v>
      </c>
      <c r="B75" s="50">
        <v>683.6181818181818</v>
      </c>
      <c r="C75" s="51">
        <v>673.5909090909091</v>
      </c>
      <c r="D75" s="52">
        <f t="shared" si="13"/>
        <v>1357.209090909091</v>
      </c>
      <c r="E75" s="50">
        <v>503.1409090909091</v>
      </c>
      <c r="F75" s="51">
        <v>615.6045454545455</v>
      </c>
      <c r="G75" s="52">
        <f t="shared" si="14"/>
        <v>1118.7454545454545</v>
      </c>
      <c r="H75" s="56">
        <f t="shared" si="15"/>
        <v>-26.400303199553182</v>
      </c>
      <c r="I75" s="53">
        <f t="shared" si="16"/>
        <v>-8.608543086578043</v>
      </c>
      <c r="J75" s="54">
        <f t="shared" si="17"/>
        <v>-17.570147294246887</v>
      </c>
      <c r="K75" s="55" t="s">
        <v>282</v>
      </c>
    </row>
    <row r="76" spans="1:11" ht="15.75">
      <c r="A76" s="48" t="s">
        <v>159</v>
      </c>
      <c r="B76" s="50">
        <v>200.66666666666666</v>
      </c>
      <c r="C76" s="78">
        <v>351.33333333333337</v>
      </c>
      <c r="D76" s="52">
        <f t="shared" si="13"/>
        <v>552</v>
      </c>
      <c r="E76" s="50">
        <v>416.2105263157894</v>
      </c>
      <c r="F76" s="78">
        <v>418.7894736842106</v>
      </c>
      <c r="G76" s="52">
        <f t="shared" si="14"/>
        <v>835</v>
      </c>
      <c r="H76" s="56">
        <f t="shared" si="15"/>
        <v>107.41388354607446</v>
      </c>
      <c r="I76" s="80">
        <f t="shared" si="16"/>
        <v>19.200039948067513</v>
      </c>
      <c r="J76" s="54">
        <f t="shared" si="17"/>
        <v>51.26811594202898</v>
      </c>
      <c r="K76" s="55" t="s">
        <v>283</v>
      </c>
    </row>
    <row r="77" spans="1:11" ht="27" customHeight="1">
      <c r="A77" s="48" t="s">
        <v>160</v>
      </c>
      <c r="B77" s="50">
        <v>198.27450980392155</v>
      </c>
      <c r="C77" s="78">
        <v>13.72549019607843</v>
      </c>
      <c r="D77" s="52">
        <f t="shared" si="13"/>
        <v>211.99999999999997</v>
      </c>
      <c r="E77" s="50">
        <v>235.60588235294114</v>
      </c>
      <c r="F77" s="78">
        <v>5.394117647058824</v>
      </c>
      <c r="G77" s="52">
        <f t="shared" si="14"/>
        <v>240.99999999999997</v>
      </c>
      <c r="H77" s="56">
        <f t="shared" si="15"/>
        <v>18.828124999999993</v>
      </c>
      <c r="I77" s="80">
        <f t="shared" si="16"/>
        <v>-60.699999999999996</v>
      </c>
      <c r="J77" s="54">
        <f t="shared" si="17"/>
        <v>13.67924528301887</v>
      </c>
      <c r="K77" s="65" t="s">
        <v>284</v>
      </c>
    </row>
    <row r="78" spans="1:11" ht="15.75">
      <c r="A78" s="48" t="s">
        <v>53</v>
      </c>
      <c r="B78" s="50">
        <v>808.4000000000002</v>
      </c>
      <c r="C78" s="51">
        <v>138.60000000000002</v>
      </c>
      <c r="D78" s="52">
        <f t="shared" si="13"/>
        <v>947.0000000000002</v>
      </c>
      <c r="E78" s="50">
        <v>879.3000000000001</v>
      </c>
      <c r="F78" s="51">
        <v>92.7</v>
      </c>
      <c r="G78" s="52">
        <f t="shared" si="14"/>
        <v>972.0000000000001</v>
      </c>
      <c r="H78" s="56">
        <f t="shared" si="15"/>
        <v>8.770410687778309</v>
      </c>
      <c r="I78" s="53">
        <f t="shared" si="16"/>
        <v>-33.11688311688313</v>
      </c>
      <c r="J78" s="54">
        <f t="shared" si="17"/>
        <v>2.639915522703261</v>
      </c>
      <c r="K78" s="55" t="s">
        <v>285</v>
      </c>
    </row>
    <row r="79" spans="1:11" ht="15.75">
      <c r="A79" s="48" t="s">
        <v>161</v>
      </c>
      <c r="B79" s="50">
        <v>4360.141636141636</v>
      </c>
      <c r="C79" s="51">
        <v>655.8583638583639</v>
      </c>
      <c r="D79" s="52">
        <f t="shared" si="13"/>
        <v>5016</v>
      </c>
      <c r="E79" s="50">
        <v>4121.471916971917</v>
      </c>
      <c r="F79" s="51">
        <v>492.5280830280831</v>
      </c>
      <c r="G79" s="52">
        <f t="shared" si="14"/>
        <v>4614</v>
      </c>
      <c r="H79" s="56">
        <f t="shared" si="15"/>
        <v>-5.473898306223865</v>
      </c>
      <c r="I79" s="53">
        <f t="shared" si="16"/>
        <v>-24.90328550045797</v>
      </c>
      <c r="J79" s="54">
        <f t="shared" si="17"/>
        <v>-8.014354066985646</v>
      </c>
      <c r="K79" s="55" t="s">
        <v>286</v>
      </c>
    </row>
    <row r="80" spans="1:11" ht="15.75">
      <c r="A80" s="48" t="s">
        <v>29</v>
      </c>
      <c r="B80" s="50">
        <v>745.0980392156863</v>
      </c>
      <c r="C80" s="51">
        <v>2378.9019607843134</v>
      </c>
      <c r="D80" s="52">
        <f t="shared" si="13"/>
        <v>3123.9999999999995</v>
      </c>
      <c r="E80" s="50">
        <v>381.05572755417955</v>
      </c>
      <c r="F80" s="51">
        <v>52.94427244582044</v>
      </c>
      <c r="G80" s="52">
        <f t="shared" si="14"/>
        <v>434</v>
      </c>
      <c r="H80" s="56">
        <f t="shared" si="15"/>
        <v>-48.858310249307486</v>
      </c>
      <c r="I80" s="53">
        <f t="shared" si="16"/>
        <v>-97.77442394354222</v>
      </c>
      <c r="J80" s="54">
        <f t="shared" si="17"/>
        <v>-86.10755441741357</v>
      </c>
      <c r="K80" s="55" t="s">
        <v>287</v>
      </c>
    </row>
    <row r="81" spans="1:11" ht="15.75">
      <c r="A81" s="48" t="s">
        <v>154</v>
      </c>
      <c r="B81" s="50">
        <v>982.6749395986898</v>
      </c>
      <c r="C81" s="51">
        <v>23.143371212121206</v>
      </c>
      <c r="D81" s="52">
        <f t="shared" si="13"/>
        <v>1005.818310810811</v>
      </c>
      <c r="E81" s="50">
        <v>1195.1176904176905</v>
      </c>
      <c r="F81" s="51">
        <v>37.93636363636364</v>
      </c>
      <c r="G81" s="52">
        <f t="shared" si="14"/>
        <v>1233.0540540540542</v>
      </c>
      <c r="H81" s="56">
        <f t="shared" si="15"/>
        <v>21.618822487297706</v>
      </c>
      <c r="I81" s="53">
        <f t="shared" si="16"/>
        <v>63.91891781303964</v>
      </c>
      <c r="J81" s="54">
        <f t="shared" si="17"/>
        <v>22.592126311566524</v>
      </c>
      <c r="K81" s="55" t="s">
        <v>288</v>
      </c>
    </row>
    <row r="82" spans="1:11" ht="15.75">
      <c r="A82" s="48" t="s">
        <v>155</v>
      </c>
      <c r="B82" s="50">
        <v>1155.0980392156862</v>
      </c>
      <c r="C82" s="51">
        <v>91.73529411764706</v>
      </c>
      <c r="D82" s="52">
        <f t="shared" si="13"/>
        <v>1246.8333333333333</v>
      </c>
      <c r="E82" s="50">
        <v>972.6067951318457</v>
      </c>
      <c r="F82" s="51">
        <v>187.14320486815416</v>
      </c>
      <c r="G82" s="52">
        <f t="shared" si="14"/>
        <v>1159.75</v>
      </c>
      <c r="H82" s="56">
        <f t="shared" si="15"/>
        <v>-15.798766675056635</v>
      </c>
      <c r="I82" s="53">
        <f t="shared" si="16"/>
        <v>104.00349360427192</v>
      </c>
      <c r="J82" s="54">
        <f t="shared" si="17"/>
        <v>-6.984360379628386</v>
      </c>
      <c r="K82" s="55" t="s">
        <v>289</v>
      </c>
    </row>
    <row r="83" spans="1:11" ht="15.75">
      <c r="A83" s="48" t="s">
        <v>43</v>
      </c>
      <c r="B83" s="50">
        <v>31650.27872287463</v>
      </c>
      <c r="C83" s="51">
        <v>124342.3472940836</v>
      </c>
      <c r="D83" s="52">
        <f t="shared" si="13"/>
        <v>155992.62601695824</v>
      </c>
      <c r="E83" s="50">
        <v>17558.682288101318</v>
      </c>
      <c r="F83" s="51">
        <v>28548.18615007242</v>
      </c>
      <c r="G83" s="52">
        <f t="shared" si="14"/>
        <v>46106.86843817374</v>
      </c>
      <c r="H83" s="56">
        <f t="shared" si="15"/>
        <v>-44.52281939807652</v>
      </c>
      <c r="I83" s="53">
        <f t="shared" si="16"/>
        <v>-77.04065688694716</v>
      </c>
      <c r="J83" s="54">
        <f t="shared" si="17"/>
        <v>-70.44291796641632</v>
      </c>
      <c r="K83" s="55" t="s">
        <v>290</v>
      </c>
    </row>
    <row r="84" spans="1:11" ht="15.75">
      <c r="A84" s="48" t="s">
        <v>45</v>
      </c>
      <c r="B84" s="50">
        <v>548.2307692307692</v>
      </c>
      <c r="C84" s="51">
        <v>0</v>
      </c>
      <c r="D84" s="52">
        <f t="shared" si="13"/>
        <v>548.2307692307692</v>
      </c>
      <c r="E84" s="50">
        <v>466.97877984084886</v>
      </c>
      <c r="F84" s="51">
        <v>5.482758620689656</v>
      </c>
      <c r="G84" s="52">
        <f t="shared" si="14"/>
        <v>472.4615384615385</v>
      </c>
      <c r="H84" s="56">
        <f t="shared" si="15"/>
        <v>-14.820764165412715</v>
      </c>
      <c r="I84" s="53">
        <v>0</v>
      </c>
      <c r="J84" s="54">
        <f t="shared" si="17"/>
        <v>-13.820681913848725</v>
      </c>
      <c r="K84" s="55" t="s">
        <v>291</v>
      </c>
    </row>
    <row r="85" spans="1:11" ht="15.75">
      <c r="A85" s="48" t="s">
        <v>30</v>
      </c>
      <c r="B85" s="50">
        <v>657.6000000000001</v>
      </c>
      <c r="C85" s="51">
        <v>138.40000000000003</v>
      </c>
      <c r="D85" s="52">
        <f t="shared" si="13"/>
        <v>796.0000000000002</v>
      </c>
      <c r="E85" s="50">
        <v>943.4862068965518</v>
      </c>
      <c r="F85" s="51">
        <v>215.5137931034483</v>
      </c>
      <c r="G85" s="52">
        <f t="shared" si="14"/>
        <v>1159.0000000000002</v>
      </c>
      <c r="H85" s="56">
        <f t="shared" si="15"/>
        <v>43.47417988086247</v>
      </c>
      <c r="I85" s="53">
        <f t="shared" si="16"/>
        <v>55.718058600757416</v>
      </c>
      <c r="J85" s="54">
        <f t="shared" si="17"/>
        <v>45.603015075376874</v>
      </c>
      <c r="K85" s="55" t="s">
        <v>292</v>
      </c>
    </row>
    <row r="86" spans="1:11" ht="15.75">
      <c r="A86" s="48" t="s">
        <v>157</v>
      </c>
      <c r="B86" s="50">
        <v>612.0227272727274</v>
      </c>
      <c r="C86" s="51">
        <v>7.977272727272728</v>
      </c>
      <c r="D86" s="52">
        <f t="shared" si="13"/>
        <v>620.0000000000001</v>
      </c>
      <c r="E86" s="50">
        <v>528.3989774593223</v>
      </c>
      <c r="F86" s="51">
        <v>25.43652037617555</v>
      </c>
      <c r="G86" s="52">
        <f t="shared" si="14"/>
        <v>553.8354978354978</v>
      </c>
      <c r="H86" s="56">
        <f t="shared" si="15"/>
        <v>-13.663503998625359</v>
      </c>
      <c r="I86" s="80">
        <f t="shared" si="16"/>
        <v>218.86236368994992</v>
      </c>
      <c r="J86" s="54">
        <f t="shared" si="17"/>
        <v>-10.671693897500372</v>
      </c>
      <c r="K86" s="55" t="s">
        <v>293</v>
      </c>
    </row>
    <row r="87" spans="1:11" ht="16.5" thickBot="1">
      <c r="A87" s="48" t="s">
        <v>199</v>
      </c>
      <c r="B87" s="50">
        <v>18139.808815255987</v>
      </c>
      <c r="C87" s="50">
        <v>713.9395246304211</v>
      </c>
      <c r="D87" s="52">
        <f t="shared" si="13"/>
        <v>18853.748339886406</v>
      </c>
      <c r="E87" s="50">
        <v>18061.16103997885</v>
      </c>
      <c r="F87" s="50">
        <v>951.2911339341874</v>
      </c>
      <c r="G87" s="52">
        <f t="shared" si="14"/>
        <v>19012.45217391304</v>
      </c>
      <c r="H87" s="56">
        <f t="shared" si="15"/>
        <v>-0.43356452142423174</v>
      </c>
      <c r="I87" s="53">
        <f t="shared" si="16"/>
        <v>33.245338171553676</v>
      </c>
      <c r="J87" s="54">
        <f t="shared" si="17"/>
        <v>0.8417627686844884</v>
      </c>
      <c r="K87" s="55" t="s">
        <v>294</v>
      </c>
    </row>
    <row r="88" spans="1:11" ht="21" customHeight="1" thickBot="1">
      <c r="A88" s="60" t="s">
        <v>210</v>
      </c>
      <c r="B88" s="61">
        <f aca="true" t="shared" si="18" ref="B88:G88">SUM(B45:B87)</f>
        <v>626881.4406577804</v>
      </c>
      <c r="C88" s="61">
        <f t="shared" si="18"/>
        <v>270498.1247214144</v>
      </c>
      <c r="D88" s="61">
        <f t="shared" si="18"/>
        <v>897379.5653791949</v>
      </c>
      <c r="E88" s="61">
        <f t="shared" si="18"/>
        <v>590202.2153467481</v>
      </c>
      <c r="F88" s="61">
        <f t="shared" si="18"/>
        <v>176945.48527884544</v>
      </c>
      <c r="G88" s="61">
        <f t="shared" si="18"/>
        <v>767147.7006255935</v>
      </c>
      <c r="H88" s="62">
        <f t="shared" si="15"/>
        <v>-5.8510625665588565</v>
      </c>
      <c r="I88" s="63">
        <f t="shared" si="16"/>
        <v>-34.58531904386349</v>
      </c>
      <c r="J88" s="62">
        <f t="shared" si="17"/>
        <v>-14.512461591274464</v>
      </c>
      <c r="K88" s="64" t="s">
        <v>295</v>
      </c>
    </row>
    <row r="89" spans="1:11" ht="15.75">
      <c r="A89" s="48" t="s">
        <v>5</v>
      </c>
      <c r="B89" s="50">
        <v>15893.62740209808</v>
      </c>
      <c r="C89" s="51">
        <v>2150.9781042997183</v>
      </c>
      <c r="D89" s="52">
        <f>SUM(B89:C89)</f>
        <v>18044.6055063978</v>
      </c>
      <c r="E89" s="50">
        <v>16512.725275241857</v>
      </c>
      <c r="F89" s="51">
        <v>1017.3858534406339</v>
      </c>
      <c r="G89" s="52">
        <f>SUM(E89:F89)</f>
        <v>17530.111128682493</v>
      </c>
      <c r="H89" s="56">
        <f t="shared" si="15"/>
        <v>3.8952585050663235</v>
      </c>
      <c r="I89" s="53">
        <f t="shared" si="16"/>
        <v>-52.70124547493437</v>
      </c>
      <c r="J89" s="54">
        <f t="shared" si="17"/>
        <v>-2.851236495765393</v>
      </c>
      <c r="K89" s="55" t="s">
        <v>314</v>
      </c>
    </row>
    <row r="90" spans="1:11" ht="15.75">
      <c r="A90" s="48" t="s">
        <v>6</v>
      </c>
      <c r="B90" s="50">
        <v>19472.518377560187</v>
      </c>
      <c r="C90" s="51">
        <v>24171.987352195974</v>
      </c>
      <c r="D90" s="52">
        <f aca="true" t="shared" si="19" ref="D90:D108">SUM(B90:C90)</f>
        <v>43644.50572975616</v>
      </c>
      <c r="E90" s="50">
        <v>20071.94072369438</v>
      </c>
      <c r="F90" s="51">
        <v>15869.110649149721</v>
      </c>
      <c r="G90" s="52">
        <f aca="true" t="shared" si="20" ref="G90:G108">SUM(E90:F90)</f>
        <v>35941.0513728441</v>
      </c>
      <c r="H90" s="56">
        <f t="shared" si="15"/>
        <v>3.07829903924989</v>
      </c>
      <c r="I90" s="53">
        <f t="shared" si="16"/>
        <v>-34.34916865572476</v>
      </c>
      <c r="J90" s="54">
        <f t="shared" si="17"/>
        <v>-17.650456175655485</v>
      </c>
      <c r="K90" s="55" t="s">
        <v>313</v>
      </c>
    </row>
    <row r="91" spans="1:11" ht="15.75">
      <c r="A91" s="48" t="s">
        <v>7</v>
      </c>
      <c r="B91" s="50">
        <v>516607.619823643</v>
      </c>
      <c r="C91" s="51">
        <v>557582.3724077333</v>
      </c>
      <c r="D91" s="52">
        <f t="shared" si="19"/>
        <v>1074189.9922313765</v>
      </c>
      <c r="E91" s="50">
        <v>582036.7147724495</v>
      </c>
      <c r="F91" s="51">
        <v>562080.8828332182</v>
      </c>
      <c r="G91" s="52">
        <f t="shared" si="20"/>
        <v>1144117.5976056675</v>
      </c>
      <c r="H91" s="56">
        <f t="shared" si="15"/>
        <v>12.66514322246008</v>
      </c>
      <c r="I91" s="53">
        <f t="shared" si="16"/>
        <v>0.8067884940586517</v>
      </c>
      <c r="J91" s="54">
        <f t="shared" si="17"/>
        <v>6.509798627804468</v>
      </c>
      <c r="K91" s="55" t="s">
        <v>311</v>
      </c>
    </row>
    <row r="92" spans="1:11" ht="15.75">
      <c r="A92" s="48" t="s">
        <v>12</v>
      </c>
      <c r="B92" s="50">
        <v>7234.2329284069765</v>
      </c>
      <c r="C92" s="51">
        <v>1892.9137650354542</v>
      </c>
      <c r="D92" s="52">
        <f t="shared" si="19"/>
        <v>9127.146693442432</v>
      </c>
      <c r="E92" s="50">
        <v>8721.453909319831</v>
      </c>
      <c r="F92" s="51">
        <v>966.2187031690155</v>
      </c>
      <c r="G92" s="52">
        <f t="shared" si="20"/>
        <v>9687.672612488846</v>
      </c>
      <c r="H92" s="56">
        <f t="shared" si="15"/>
        <v>20.558101952633002</v>
      </c>
      <c r="I92" s="53">
        <f t="shared" si="16"/>
        <v>-48.956010515834656</v>
      </c>
      <c r="J92" s="54">
        <f t="shared" si="17"/>
        <v>6.14130503072921</v>
      </c>
      <c r="K92" s="55" t="s">
        <v>316</v>
      </c>
    </row>
    <row r="93" spans="1:11" ht="15.75">
      <c r="A93" s="48" t="s">
        <v>13</v>
      </c>
      <c r="B93" s="50">
        <v>46449.824868784184</v>
      </c>
      <c r="C93" s="51">
        <v>22970.131607185518</v>
      </c>
      <c r="D93" s="52">
        <f t="shared" si="19"/>
        <v>69419.9564759697</v>
      </c>
      <c r="E93" s="50">
        <v>49646.559057308135</v>
      </c>
      <c r="F93" s="51">
        <v>17043.785449895528</v>
      </c>
      <c r="G93" s="52">
        <f t="shared" si="20"/>
        <v>66690.34450720367</v>
      </c>
      <c r="H93" s="56">
        <f t="shared" si="15"/>
        <v>6.882123232013006</v>
      </c>
      <c r="I93" s="53">
        <f t="shared" si="16"/>
        <v>-25.800227263112895</v>
      </c>
      <c r="J93" s="54">
        <f t="shared" si="17"/>
        <v>-3.9320277731820577</v>
      </c>
      <c r="K93" s="55" t="s">
        <v>312</v>
      </c>
    </row>
    <row r="94" spans="1:11" ht="15.75">
      <c r="A94" s="48" t="s">
        <v>10</v>
      </c>
      <c r="B94" s="50">
        <v>12153.845955940971</v>
      </c>
      <c r="C94" s="51">
        <v>1576.3144664023584</v>
      </c>
      <c r="D94" s="52">
        <f t="shared" si="19"/>
        <v>13730.16042234333</v>
      </c>
      <c r="E94" s="50">
        <v>13729.499735068508</v>
      </c>
      <c r="F94" s="51">
        <v>603.3674737189593</v>
      </c>
      <c r="G94" s="52">
        <f t="shared" si="20"/>
        <v>14332.867208787467</v>
      </c>
      <c r="H94" s="56">
        <f t="shared" si="15"/>
        <v>12.964240165947924</v>
      </c>
      <c r="I94" s="53">
        <f t="shared" si="16"/>
        <v>-61.722899422725455</v>
      </c>
      <c r="J94" s="54">
        <f t="shared" si="17"/>
        <v>4.3896558226904805</v>
      </c>
      <c r="K94" s="55" t="s">
        <v>315</v>
      </c>
    </row>
    <row r="95" spans="1:11" ht="15.75">
      <c r="A95" s="48" t="s">
        <v>8</v>
      </c>
      <c r="B95" s="50">
        <v>455595.4366153745</v>
      </c>
      <c r="C95" s="51">
        <v>1448153.4378752466</v>
      </c>
      <c r="D95" s="52">
        <f t="shared" si="19"/>
        <v>1903748.874490621</v>
      </c>
      <c r="E95" s="50">
        <v>316303.0704894465</v>
      </c>
      <c r="F95" s="51">
        <v>873897.7627585162</v>
      </c>
      <c r="G95" s="52">
        <f t="shared" si="20"/>
        <v>1190200.8332479629</v>
      </c>
      <c r="H95" s="56">
        <f t="shared" si="15"/>
        <v>-30.573696514770454</v>
      </c>
      <c r="I95" s="53">
        <f t="shared" si="16"/>
        <v>-39.65433911197195</v>
      </c>
      <c r="J95" s="54">
        <f t="shared" si="17"/>
        <v>-37.48120620339589</v>
      </c>
      <c r="K95" s="55" t="s">
        <v>297</v>
      </c>
    </row>
    <row r="96" spans="1:11" ht="15.75">
      <c r="A96" s="48" t="s">
        <v>9</v>
      </c>
      <c r="B96" s="50">
        <v>286030.61659558874</v>
      </c>
      <c r="C96" s="51">
        <v>6097.977031751501</v>
      </c>
      <c r="D96" s="52">
        <f t="shared" si="19"/>
        <v>292128.5936273402</v>
      </c>
      <c r="E96" s="50">
        <v>367475.9792585097</v>
      </c>
      <c r="F96" s="51">
        <v>5631.483999898224</v>
      </c>
      <c r="G96" s="52">
        <f t="shared" si="20"/>
        <v>373107.46325840795</v>
      </c>
      <c r="H96" s="56">
        <f t="shared" si="15"/>
        <v>28.47435132375163</v>
      </c>
      <c r="I96" s="53">
        <f t="shared" si="16"/>
        <v>-7.649963740832389</v>
      </c>
      <c r="J96" s="54">
        <f t="shared" si="17"/>
        <v>27.720281888725374</v>
      </c>
      <c r="K96" s="55" t="s">
        <v>298</v>
      </c>
    </row>
    <row r="97" spans="1:11" ht="15.75">
      <c r="A97" s="48" t="s">
        <v>11</v>
      </c>
      <c r="B97" s="50">
        <v>348257.26105615246</v>
      </c>
      <c r="C97" s="51">
        <v>93317.00505255058</v>
      </c>
      <c r="D97" s="52">
        <f t="shared" si="19"/>
        <v>441574.26610870304</v>
      </c>
      <c r="E97" s="50">
        <v>367574.1650338356</v>
      </c>
      <c r="F97" s="51">
        <v>102667.15132444557</v>
      </c>
      <c r="G97" s="52">
        <f t="shared" si="20"/>
        <v>470241.3163582812</v>
      </c>
      <c r="H97" s="56">
        <f t="shared" si="15"/>
        <v>5.54673402044833</v>
      </c>
      <c r="I97" s="53">
        <f t="shared" si="16"/>
        <v>10.01976677951628</v>
      </c>
      <c r="J97" s="54">
        <f t="shared" si="17"/>
        <v>6.492011072611086</v>
      </c>
      <c r="K97" s="55" t="s">
        <v>301</v>
      </c>
    </row>
    <row r="98" spans="1:11" ht="15.75">
      <c r="A98" s="48" t="s">
        <v>14</v>
      </c>
      <c r="B98" s="50">
        <v>69019.63990834994</v>
      </c>
      <c r="C98" s="51">
        <v>39618.45871342187</v>
      </c>
      <c r="D98" s="52">
        <f t="shared" si="19"/>
        <v>108638.09862177182</v>
      </c>
      <c r="E98" s="50">
        <v>53638.10082373477</v>
      </c>
      <c r="F98" s="51">
        <v>12220.683815968025</v>
      </c>
      <c r="G98" s="52">
        <f t="shared" si="20"/>
        <v>65858.78463970279</v>
      </c>
      <c r="H98" s="56">
        <f t="shared" si="15"/>
        <v>-22.285742297467888</v>
      </c>
      <c r="I98" s="53">
        <f t="shared" si="16"/>
        <v>-69.15406552191813</v>
      </c>
      <c r="J98" s="54">
        <f t="shared" si="17"/>
        <v>-39.377819130475615</v>
      </c>
      <c r="K98" s="55" t="s">
        <v>300</v>
      </c>
    </row>
    <row r="99" spans="1:11" ht="15.75">
      <c r="A99" s="48" t="s">
        <v>15</v>
      </c>
      <c r="B99" s="50">
        <v>40392.516252142894</v>
      </c>
      <c r="C99" s="51">
        <v>1837.0959362710882</v>
      </c>
      <c r="D99" s="52">
        <f t="shared" si="19"/>
        <v>42229.61218841398</v>
      </c>
      <c r="E99" s="50">
        <v>52585.22184520734</v>
      </c>
      <c r="F99" s="51">
        <v>1034.0407859399033</v>
      </c>
      <c r="G99" s="52">
        <f t="shared" si="20"/>
        <v>53619.26263114725</v>
      </c>
      <c r="H99" s="56">
        <f t="shared" si="15"/>
        <v>30.18555595039862</v>
      </c>
      <c r="I99" s="53">
        <f t="shared" si="16"/>
        <v>-43.71329414408346</v>
      </c>
      <c r="J99" s="54">
        <f t="shared" si="17"/>
        <v>26.970767318242405</v>
      </c>
      <c r="K99" s="55" t="s">
        <v>302</v>
      </c>
    </row>
    <row r="100" spans="1:11" ht="15.75">
      <c r="A100" s="48" t="s">
        <v>16</v>
      </c>
      <c r="B100" s="50">
        <v>3492.1919007003676</v>
      </c>
      <c r="C100" s="51">
        <v>465.15052354205676</v>
      </c>
      <c r="D100" s="52">
        <f t="shared" si="19"/>
        <v>3957.3424242424244</v>
      </c>
      <c r="E100" s="50">
        <v>3987.64347826087</v>
      </c>
      <c r="F100" s="51">
        <v>532.2565217391304</v>
      </c>
      <c r="G100" s="52">
        <f t="shared" si="20"/>
        <v>4519.900000000001</v>
      </c>
      <c r="H100" s="56">
        <f t="shared" si="15"/>
        <v>14.187409845980635</v>
      </c>
      <c r="I100" s="53">
        <f t="shared" si="16"/>
        <v>14.426727435684864</v>
      </c>
      <c r="J100" s="54">
        <f t="shared" si="17"/>
        <v>14.215539507306335</v>
      </c>
      <c r="K100" s="55" t="s">
        <v>305</v>
      </c>
    </row>
    <row r="101" spans="1:11" ht="15.75">
      <c r="A101" s="48" t="s">
        <v>17</v>
      </c>
      <c r="B101" s="50">
        <v>7399.834185938902</v>
      </c>
      <c r="C101" s="51">
        <v>4093.760511030796</v>
      </c>
      <c r="D101" s="52">
        <f t="shared" si="19"/>
        <v>11493.594696969698</v>
      </c>
      <c r="E101" s="50">
        <v>9330.084639733534</v>
      </c>
      <c r="F101" s="51">
        <v>920.3147710408782</v>
      </c>
      <c r="G101" s="52">
        <f t="shared" si="20"/>
        <v>10250.399410774411</v>
      </c>
      <c r="H101" s="56">
        <f t="shared" si="15"/>
        <v>26.08505008750704</v>
      </c>
      <c r="I101" s="53">
        <f t="shared" si="16"/>
        <v>-77.51908621520349</v>
      </c>
      <c r="J101" s="54">
        <f t="shared" si="17"/>
        <v>-10.816418352763534</v>
      </c>
      <c r="K101" s="55" t="s">
        <v>306</v>
      </c>
    </row>
    <row r="102" spans="1:12" ht="15.75">
      <c r="A102" s="48" t="s">
        <v>18</v>
      </c>
      <c r="B102" s="50">
        <v>24.743397006467568</v>
      </c>
      <c r="C102" s="51">
        <v>19.182136463278102</v>
      </c>
      <c r="D102" s="52">
        <f t="shared" si="19"/>
        <v>43.92553346974567</v>
      </c>
      <c r="E102" s="50">
        <v>41.59451575322944</v>
      </c>
      <c r="F102" s="51">
        <v>37.03008231751005</v>
      </c>
      <c r="G102" s="52">
        <f t="shared" si="20"/>
        <v>78.6245980707395</v>
      </c>
      <c r="H102" s="81">
        <f>(E102-B102)/B102*100</f>
        <v>68.10349743956834</v>
      </c>
      <c r="I102" s="80">
        <f>(F102-C102)/C102*100</f>
        <v>93.04461934362577</v>
      </c>
      <c r="J102" s="82">
        <f>(G102-D102)/D102*100</f>
        <v>78.99520360952084</v>
      </c>
      <c r="K102" s="55" t="s">
        <v>310</v>
      </c>
      <c r="L102" s="79"/>
    </row>
    <row r="103" spans="1:12" ht="15.75">
      <c r="A103" s="48" t="s">
        <v>19</v>
      </c>
      <c r="B103" s="50">
        <v>17843.4817862168</v>
      </c>
      <c r="C103" s="51">
        <v>2266.005820756254</v>
      </c>
      <c r="D103" s="52">
        <f t="shared" si="19"/>
        <v>20109.487606973053</v>
      </c>
      <c r="E103" s="50">
        <v>15589.173700993819</v>
      </c>
      <c r="F103" s="51">
        <v>1309.2797221440526</v>
      </c>
      <c r="G103" s="52">
        <f t="shared" si="20"/>
        <v>16898.45342313787</v>
      </c>
      <c r="H103" s="56">
        <f aca="true" t="shared" si="21" ref="H103:H111">(E103-B103)/B103*100</f>
        <v>-12.633790379209064</v>
      </c>
      <c r="I103" s="53">
        <f aca="true" t="shared" si="22" ref="I103:I111">(F103-C103)/C103*100</f>
        <v>-42.220813814719364</v>
      </c>
      <c r="J103" s="54">
        <f aca="true" t="shared" si="23" ref="J103:J111">(G103-D103)/D103*100</f>
        <v>-15.967757342169877</v>
      </c>
      <c r="K103" s="55" t="s">
        <v>303</v>
      </c>
      <c r="L103" s="79"/>
    </row>
    <row r="104" spans="1:11" ht="15.75">
      <c r="A104" s="48" t="s">
        <v>20</v>
      </c>
      <c r="B104" s="50">
        <v>196.20000000000002</v>
      </c>
      <c r="C104" s="51">
        <v>362.8</v>
      </c>
      <c r="D104" s="52">
        <f t="shared" si="19"/>
        <v>559</v>
      </c>
      <c r="E104" s="50">
        <v>259.79999999999995</v>
      </c>
      <c r="F104" s="51">
        <v>309.2</v>
      </c>
      <c r="G104" s="52">
        <f t="shared" si="20"/>
        <v>569</v>
      </c>
      <c r="H104" s="56">
        <f t="shared" si="21"/>
        <v>32.41590214067275</v>
      </c>
      <c r="I104" s="53">
        <f t="shared" si="22"/>
        <v>-14.773980154355023</v>
      </c>
      <c r="J104" s="54">
        <f t="shared" si="23"/>
        <v>1.7889087656529516</v>
      </c>
      <c r="K104" s="55" t="s">
        <v>308</v>
      </c>
    </row>
    <row r="105" spans="1:11" ht="15.75">
      <c r="A105" s="48" t="s">
        <v>21</v>
      </c>
      <c r="B105" s="50">
        <v>22167.572355089644</v>
      </c>
      <c r="C105" s="51">
        <v>1096.4052692096939</v>
      </c>
      <c r="D105" s="52">
        <f t="shared" si="19"/>
        <v>23263.97762429934</v>
      </c>
      <c r="E105" s="50">
        <v>97905.62770742823</v>
      </c>
      <c r="F105" s="51">
        <v>4032.4233135370228</v>
      </c>
      <c r="G105" s="52">
        <f t="shared" si="20"/>
        <v>101938.05102096524</v>
      </c>
      <c r="H105" s="56">
        <f t="shared" si="21"/>
        <v>341.6614780325697</v>
      </c>
      <c r="I105" s="53">
        <f t="shared" si="22"/>
        <v>267.7858385744221</v>
      </c>
      <c r="J105" s="54">
        <f t="shared" si="23"/>
        <v>338.1798016968966</v>
      </c>
      <c r="K105" s="55" t="s">
        <v>304</v>
      </c>
    </row>
    <row r="106" spans="1:11" ht="15.75">
      <c r="A106" s="48" t="s">
        <v>22</v>
      </c>
      <c r="B106" s="50">
        <v>53673.293115673725</v>
      </c>
      <c r="C106" s="51">
        <v>272837.49437239254</v>
      </c>
      <c r="D106" s="52">
        <f t="shared" si="19"/>
        <v>326510.78748806624</v>
      </c>
      <c r="E106" s="50">
        <v>61251.14173553379</v>
      </c>
      <c r="F106" s="51">
        <v>292576.31068746623</v>
      </c>
      <c r="G106" s="52">
        <f t="shared" si="20"/>
        <v>353827.452423</v>
      </c>
      <c r="H106" s="56">
        <f t="shared" si="21"/>
        <v>14.118471552562845</v>
      </c>
      <c r="I106" s="53">
        <f t="shared" si="22"/>
        <v>7.234642130283027</v>
      </c>
      <c r="J106" s="54">
        <f t="shared" si="23"/>
        <v>8.366236578303612</v>
      </c>
      <c r="K106" s="55" t="s">
        <v>299</v>
      </c>
    </row>
    <row r="107" spans="1:11" ht="15.75">
      <c r="A107" s="48" t="s">
        <v>23</v>
      </c>
      <c r="B107" s="50">
        <v>3337.0176133655013</v>
      </c>
      <c r="C107" s="51">
        <v>85.68701298701292</v>
      </c>
      <c r="D107" s="52">
        <f t="shared" si="19"/>
        <v>3422.7046263525144</v>
      </c>
      <c r="E107" s="50">
        <v>4023.780933239917</v>
      </c>
      <c r="F107" s="51">
        <v>77.04220779220773</v>
      </c>
      <c r="G107" s="52">
        <f t="shared" si="20"/>
        <v>4100.823141032125</v>
      </c>
      <c r="H107" s="56">
        <f t="shared" si="21"/>
        <v>20.580152682556275</v>
      </c>
      <c r="I107" s="53">
        <f t="shared" si="22"/>
        <v>-10.0888161384683</v>
      </c>
      <c r="J107" s="54">
        <f t="shared" si="23"/>
        <v>19.812358608410317</v>
      </c>
      <c r="K107" s="55" t="s">
        <v>307</v>
      </c>
    </row>
    <row r="108" spans="1:11" ht="16.5" thickBot="1">
      <c r="A108" s="48" t="s">
        <v>24</v>
      </c>
      <c r="B108" s="50">
        <v>15.503469159757747</v>
      </c>
      <c r="C108" s="51">
        <v>0.7704827424001872</v>
      </c>
      <c r="D108" s="52">
        <f t="shared" si="19"/>
        <v>16.273951902157936</v>
      </c>
      <c r="E108" s="50">
        <v>14.75</v>
      </c>
      <c r="F108" s="51">
        <v>0</v>
      </c>
      <c r="G108" s="52">
        <f t="shared" si="20"/>
        <v>14.75</v>
      </c>
      <c r="H108" s="56">
        <f t="shared" si="21"/>
        <v>-4.86000360302275</v>
      </c>
      <c r="I108" s="53">
        <v>0</v>
      </c>
      <c r="J108" s="54">
        <f t="shared" si="23"/>
        <v>-9.364362825453965</v>
      </c>
      <c r="K108" s="55" t="s">
        <v>309</v>
      </c>
    </row>
    <row r="109" spans="1:11" ht="21" customHeight="1" thickBot="1">
      <c r="A109" s="60" t="s">
        <v>207</v>
      </c>
      <c r="B109" s="61">
        <f aca="true" t="shared" si="24" ref="B109:G109">SUM(B89:B108)</f>
        <v>1925256.9776071932</v>
      </c>
      <c r="C109" s="61">
        <f t="shared" si="24"/>
        <v>2480595.928441218</v>
      </c>
      <c r="D109" s="61">
        <f t="shared" si="24"/>
        <v>4405852.906048411</v>
      </c>
      <c r="E109" s="61">
        <f t="shared" si="24"/>
        <v>2040699.0276347597</v>
      </c>
      <c r="F109" s="61">
        <f t="shared" si="24"/>
        <v>1892825.730953397</v>
      </c>
      <c r="G109" s="61">
        <f t="shared" si="24"/>
        <v>3933524.7585881557</v>
      </c>
      <c r="H109" s="62">
        <f t="shared" si="21"/>
        <v>5.996189151385065</v>
      </c>
      <c r="I109" s="63">
        <f t="shared" si="22"/>
        <v>-23.694717497064104</v>
      </c>
      <c r="J109" s="62">
        <f t="shared" si="23"/>
        <v>-10.720470191182207</v>
      </c>
      <c r="K109" s="64" t="s">
        <v>317</v>
      </c>
    </row>
    <row r="110" spans="1:11" ht="35.25" customHeight="1" thickBot="1">
      <c r="A110" s="66" t="s">
        <v>319</v>
      </c>
      <c r="B110" s="61">
        <v>969360.5729542618</v>
      </c>
      <c r="C110" s="61">
        <v>20393.063306055352</v>
      </c>
      <c r="D110" s="61">
        <f>SUM(B110:C110)</f>
        <v>989753.6362603172</v>
      </c>
      <c r="E110" s="61">
        <v>1058585.5825428755</v>
      </c>
      <c r="F110" s="61">
        <v>21588.470572745566</v>
      </c>
      <c r="G110" s="61">
        <f>SUM(E110:F110)</f>
        <v>1080174.0531156212</v>
      </c>
      <c r="H110" s="62">
        <f t="shared" si="21"/>
        <v>9.204522246730964</v>
      </c>
      <c r="I110" s="63">
        <f t="shared" si="22"/>
        <v>5.861832765140583</v>
      </c>
      <c r="J110" s="62">
        <f t="shared" si="23"/>
        <v>9.13564886681784</v>
      </c>
      <c r="K110" s="66" t="s">
        <v>318</v>
      </c>
    </row>
    <row r="111" spans="1:11" ht="16.5" thickBot="1">
      <c r="A111" s="67" t="s">
        <v>205</v>
      </c>
      <c r="B111" s="77">
        <f aca="true" t="shared" si="25" ref="B111:G111">SUM(B110,B109,B88,B44,B22,B11)</f>
        <v>3959642.876045347</v>
      </c>
      <c r="C111" s="77">
        <f t="shared" si="25"/>
        <v>2852783.1411786284</v>
      </c>
      <c r="D111" s="77">
        <f t="shared" si="25"/>
        <v>6812426.017223974</v>
      </c>
      <c r="E111" s="77">
        <f t="shared" si="25"/>
        <v>4162366.7903809566</v>
      </c>
      <c r="F111" s="77">
        <f t="shared" si="25"/>
        <v>2151883.4030048684</v>
      </c>
      <c r="G111" s="68">
        <f t="shared" si="25"/>
        <v>6314250.193385824</v>
      </c>
      <c r="H111" s="69">
        <f t="shared" si="21"/>
        <v>5.119752479750847</v>
      </c>
      <c r="I111" s="70">
        <f t="shared" si="22"/>
        <v>-24.568980658101584</v>
      </c>
      <c r="J111" s="71">
        <f t="shared" si="23"/>
        <v>-7.312752058937648</v>
      </c>
      <c r="K111" s="72" t="s">
        <v>320</v>
      </c>
    </row>
    <row r="112" spans="2:7" ht="15.75">
      <c r="B112" s="73"/>
      <c r="C112" s="73"/>
      <c r="D112" s="73"/>
      <c r="E112" s="73"/>
      <c r="F112" s="73"/>
      <c r="G112" s="73"/>
    </row>
    <row r="113" spans="2:7" ht="15.75">
      <c r="B113" s="74"/>
      <c r="C113" s="74"/>
      <c r="D113" s="74"/>
      <c r="E113" s="74"/>
      <c r="F113" s="74"/>
      <c r="G113" s="74"/>
    </row>
    <row r="114" spans="2:7" ht="15.75">
      <c r="B114" s="74"/>
      <c r="C114" s="74"/>
      <c r="D114" s="74"/>
      <c r="E114" s="74"/>
      <c r="F114" s="74"/>
      <c r="G114" s="74"/>
    </row>
    <row r="115" spans="2:7" ht="15.75">
      <c r="B115" s="74"/>
      <c r="C115" s="74"/>
      <c r="D115" s="74"/>
      <c r="E115" s="74"/>
      <c r="F115" s="74"/>
      <c r="G115" s="74"/>
    </row>
    <row r="116" spans="2:7" ht="15.75">
      <c r="B116" s="74"/>
      <c r="C116" s="74"/>
      <c r="D116" s="74"/>
      <c r="E116" s="74"/>
      <c r="F116" s="74"/>
      <c r="G116" s="74"/>
    </row>
    <row r="117" spans="2:7" ht="15.75">
      <c r="B117" s="74"/>
      <c r="C117" s="74"/>
      <c r="D117" s="74"/>
      <c r="E117" s="74"/>
      <c r="F117" s="74"/>
      <c r="G117" s="74"/>
    </row>
    <row r="118" spans="2:5" ht="15.75">
      <c r="B118" s="75"/>
      <c r="E118" s="75"/>
    </row>
    <row r="119" spans="2:5" ht="15.75">
      <c r="B119" s="75"/>
      <c r="E119" s="75"/>
    </row>
    <row r="120" spans="2:5" ht="15.75">
      <c r="B120" s="75"/>
      <c r="E120" s="75"/>
    </row>
    <row r="121" spans="2:5" ht="15.75">
      <c r="B121" s="75"/>
      <c r="E121" s="75"/>
    </row>
    <row r="122" spans="2:5" ht="15.75">
      <c r="B122" s="75"/>
      <c r="E122" s="75"/>
    </row>
    <row r="123" spans="2:5" ht="15.75">
      <c r="B123" s="75"/>
      <c r="E123" s="75"/>
    </row>
    <row r="124" spans="2:5" ht="15.75">
      <c r="B124" s="75"/>
      <c r="E124" s="75"/>
    </row>
    <row r="125" spans="2:5" ht="15.75">
      <c r="B125" s="75"/>
      <c r="E125" s="75"/>
    </row>
  </sheetData>
  <sheetProtection/>
  <mergeCells count="7">
    <mergeCell ref="A2:J2"/>
    <mergeCell ref="B3:D3"/>
    <mergeCell ref="E3:G3"/>
    <mergeCell ref="A3:A5"/>
    <mergeCell ref="K3:K5"/>
    <mergeCell ref="A1:K1"/>
    <mergeCell ref="H3:J3"/>
  </mergeCells>
  <printOptions/>
  <pageMargins left="0.2362204724409449" right="0.2362204724409449" top="0.31496062992125984" bottom="0.2755905511811024" header="0.5118110236220472" footer="0.275590551181102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fayyad.s</cp:lastModifiedBy>
  <cp:lastPrinted>2013-08-14T09:54:18Z</cp:lastPrinted>
  <dcterms:created xsi:type="dcterms:W3CDTF">1996-10-14T23:33:28Z</dcterms:created>
  <dcterms:modified xsi:type="dcterms:W3CDTF">2013-08-14T09:54:20Z</dcterms:modified>
  <cp:category/>
  <cp:version/>
  <cp:contentType/>
  <cp:contentStatus/>
</cp:coreProperties>
</file>