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2105" windowHeight="9900" firstSheet="1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1">'Sheet2'!$A$1:$K$112</definedName>
    <definedName name="_xlnm.Print_Titles" localSheetId="1">'Sheet2'!$1:$5</definedName>
  </definedNames>
  <calcPr fullCalcOnLoad="1"/>
</workbook>
</file>

<file path=xl/sharedStrings.xml><?xml version="1.0" encoding="utf-8"?>
<sst xmlns="http://schemas.openxmlformats.org/spreadsheetml/2006/main" count="455" uniqueCount="333">
  <si>
    <t>الجنسية</t>
  </si>
  <si>
    <t>عدد السياح/عدد الزوار الكلي</t>
  </si>
  <si>
    <t>عدد سياح المبيت</t>
  </si>
  <si>
    <t>عدد زوار اليوم الواحد</t>
  </si>
  <si>
    <t>الأردن</t>
  </si>
  <si>
    <t xml:space="preserve">الإمارات </t>
  </si>
  <si>
    <t xml:space="preserve">البحرين </t>
  </si>
  <si>
    <t xml:space="preserve">السعودية </t>
  </si>
  <si>
    <t>سوريا</t>
  </si>
  <si>
    <t>العراق</t>
  </si>
  <si>
    <t xml:space="preserve">عمان </t>
  </si>
  <si>
    <t>فلسطين</t>
  </si>
  <si>
    <t>قطر</t>
  </si>
  <si>
    <t>الكويت</t>
  </si>
  <si>
    <t>لبنان</t>
  </si>
  <si>
    <t>اليمن</t>
  </si>
  <si>
    <t>تونس</t>
  </si>
  <si>
    <t>الجزائر</t>
  </si>
  <si>
    <t>جيبوتي</t>
  </si>
  <si>
    <t>السودان</t>
  </si>
  <si>
    <t>الصومال</t>
  </si>
  <si>
    <t>ليبيا</t>
  </si>
  <si>
    <t>مصر</t>
  </si>
  <si>
    <t xml:space="preserve">المغرب </t>
  </si>
  <si>
    <t xml:space="preserve">موريتانيا </t>
  </si>
  <si>
    <t>ارتيريا</t>
  </si>
  <si>
    <t xml:space="preserve">جزر القمر </t>
  </si>
  <si>
    <t>أفغانستان</t>
  </si>
  <si>
    <t>إسرائيل</t>
  </si>
  <si>
    <t>اذربيجان</t>
  </si>
  <si>
    <t>ارمينيا</t>
  </si>
  <si>
    <t>اندونيسيا</t>
  </si>
  <si>
    <t>اوزباكستان</t>
  </si>
  <si>
    <t>ايران</t>
  </si>
  <si>
    <t>بابوا نيوغينيا</t>
  </si>
  <si>
    <t>الباكستان</t>
  </si>
  <si>
    <t>بروناي (دار السلام)</t>
  </si>
  <si>
    <t>بنغلادش</t>
  </si>
  <si>
    <t>بوتان</t>
  </si>
  <si>
    <t>بورما ( ميانمار )</t>
  </si>
  <si>
    <t>تايلاند</t>
  </si>
  <si>
    <t>تايوان</t>
  </si>
  <si>
    <t>تركمنستان</t>
  </si>
  <si>
    <t>تركيا</t>
  </si>
  <si>
    <t>تيمور الشرقية</t>
  </si>
  <si>
    <t>جورجيا</t>
  </si>
  <si>
    <t>سنغافوره</t>
  </si>
  <si>
    <t>سيريلانكا</t>
  </si>
  <si>
    <t>الصين الشعبية</t>
  </si>
  <si>
    <t>طاجاكستان</t>
  </si>
  <si>
    <t>الفلبين</t>
  </si>
  <si>
    <t>فيتنام</t>
  </si>
  <si>
    <t>قيرغستان</t>
  </si>
  <si>
    <t>كازخستان</t>
  </si>
  <si>
    <t>كوريا الجنوبية</t>
  </si>
  <si>
    <t>كوريا الشمالية</t>
  </si>
  <si>
    <t>كمبوديا</t>
  </si>
  <si>
    <t>لاوس</t>
  </si>
  <si>
    <t>المالديف</t>
  </si>
  <si>
    <t>ماليزيا</t>
  </si>
  <si>
    <t>منغوليا</t>
  </si>
  <si>
    <t>نيبال</t>
  </si>
  <si>
    <t>الهند</t>
  </si>
  <si>
    <t>هونغ كونغ</t>
  </si>
  <si>
    <t>اليابان</t>
  </si>
  <si>
    <t>أستراليا</t>
  </si>
  <si>
    <t>توفالو</t>
  </si>
  <si>
    <t>تونغا</t>
  </si>
  <si>
    <t>جزر سليمان</t>
  </si>
  <si>
    <t>جزر مارشال</t>
  </si>
  <si>
    <t>ساموا الغربية</t>
  </si>
  <si>
    <t>غوام</t>
  </si>
  <si>
    <t>فانواتو</t>
  </si>
  <si>
    <t>فيجي</t>
  </si>
  <si>
    <t>كريباتي</t>
  </si>
  <si>
    <t>ميكرونيزيا</t>
  </si>
  <si>
    <t>ناؤورو</t>
  </si>
  <si>
    <t>نيوزلندا</t>
  </si>
  <si>
    <t>أنغولا</t>
  </si>
  <si>
    <t>إفريقيا الوسطى</t>
  </si>
  <si>
    <t>اثيوبيا</t>
  </si>
  <si>
    <t>اوغندا</t>
  </si>
  <si>
    <t>بنين</t>
  </si>
  <si>
    <t>بوتسوانا</t>
  </si>
  <si>
    <t>بوركينا فاسو</t>
  </si>
  <si>
    <t>بوروندي</t>
  </si>
  <si>
    <t>تانزانيا</t>
  </si>
  <si>
    <t>توغو</t>
  </si>
  <si>
    <t>جنوب إفريقيا</t>
  </si>
  <si>
    <t>راواندا</t>
  </si>
  <si>
    <t>زامبيا</t>
  </si>
  <si>
    <t>زيمبابوي</t>
  </si>
  <si>
    <t>ساحل العاج</t>
  </si>
  <si>
    <t>ساوتومي وبرنسيب</t>
  </si>
  <si>
    <t>السنغال</t>
  </si>
  <si>
    <t>سوازيلاند</t>
  </si>
  <si>
    <t>سيراليون</t>
  </si>
  <si>
    <t>سيشل</t>
  </si>
  <si>
    <t>الغابون</t>
  </si>
  <si>
    <t>غامبيا</t>
  </si>
  <si>
    <t>غانا</t>
  </si>
  <si>
    <t>غينيا</t>
  </si>
  <si>
    <t>غينيا بيساو</t>
  </si>
  <si>
    <t>الكاميرون</t>
  </si>
  <si>
    <t>الكنغو الديمقراطية ( زائير )</t>
  </si>
  <si>
    <t>الكونغو</t>
  </si>
  <si>
    <t>كيب فيرد (الرأس الأخضر)</t>
  </si>
  <si>
    <t>كينيا</t>
  </si>
  <si>
    <t>ليبيريا</t>
  </si>
  <si>
    <t>ليسوتو</t>
  </si>
  <si>
    <t>مالاوي</t>
  </si>
  <si>
    <t>مالي</t>
  </si>
  <si>
    <t>مدغشقر</t>
  </si>
  <si>
    <t>موريشيوس</t>
  </si>
  <si>
    <t>موزمبيق</t>
  </si>
  <si>
    <t>ناميبيا</t>
  </si>
  <si>
    <t>تشاد</t>
  </si>
  <si>
    <t>النيجر</t>
  </si>
  <si>
    <t>نيجيريا</t>
  </si>
  <si>
    <t>إسبانيا</t>
  </si>
  <si>
    <t>ألمانيا</t>
  </si>
  <si>
    <t>أندورا</t>
  </si>
  <si>
    <t>إيرلندا</t>
  </si>
  <si>
    <t>أيسلندا</t>
  </si>
  <si>
    <t>إيطاليا</t>
  </si>
  <si>
    <t>البرتغال</t>
  </si>
  <si>
    <t>بريطانيا</t>
  </si>
  <si>
    <t>بلجيكا</t>
  </si>
  <si>
    <t>الدنمارك</t>
  </si>
  <si>
    <t>سان مارينو</t>
  </si>
  <si>
    <t>السويد</t>
  </si>
  <si>
    <t>سويسرا</t>
  </si>
  <si>
    <t>فرنسا</t>
  </si>
  <si>
    <t>فنلندا</t>
  </si>
  <si>
    <t>قبرص</t>
  </si>
  <si>
    <t>لوكسومبورغ</t>
  </si>
  <si>
    <t>ليشتنشتاين</t>
  </si>
  <si>
    <t>مالطا</t>
  </si>
  <si>
    <t>موناكو</t>
  </si>
  <si>
    <t>النرويج</t>
  </si>
  <si>
    <t>النمسا</t>
  </si>
  <si>
    <t>هولندا</t>
  </si>
  <si>
    <t>اليونان</t>
  </si>
  <si>
    <t>أستونيا</t>
  </si>
  <si>
    <t>ألبانيا</t>
  </si>
  <si>
    <t>أوكرانيا</t>
  </si>
  <si>
    <t>بلغاريا</t>
  </si>
  <si>
    <t>البوسنة والهرسك</t>
  </si>
  <si>
    <t>بولندا</t>
  </si>
  <si>
    <t>تشيك</t>
  </si>
  <si>
    <t>روسيا</t>
  </si>
  <si>
    <t>روسيا البيضاء</t>
  </si>
  <si>
    <t>رومانيا</t>
  </si>
  <si>
    <t>سلوفاكيا</t>
  </si>
  <si>
    <t>سلوفانيا</t>
  </si>
  <si>
    <t>كرواتيا</t>
  </si>
  <si>
    <t>صربيا</t>
  </si>
  <si>
    <t>لاتفيا</t>
  </si>
  <si>
    <t>لتوانيا</t>
  </si>
  <si>
    <t>مكدونيا</t>
  </si>
  <si>
    <t>مولدافيا</t>
  </si>
  <si>
    <t>هنغاريا</t>
  </si>
  <si>
    <t>يوغسلافيا</t>
  </si>
  <si>
    <t>الولايات المتحدة الأمريكية</t>
  </si>
  <si>
    <t>كندا</t>
  </si>
  <si>
    <t>انتيغوا وباربودا</t>
  </si>
  <si>
    <t>باربادوس</t>
  </si>
  <si>
    <t>بليز</t>
  </si>
  <si>
    <t>بنما</t>
  </si>
  <si>
    <t>البهاما</t>
  </si>
  <si>
    <t>بورتوريكو</t>
  </si>
  <si>
    <t>ترينداد وتوباغو</t>
  </si>
  <si>
    <t>جامايكا</t>
  </si>
  <si>
    <t>جرينادا</t>
  </si>
  <si>
    <t>دومينيكا</t>
  </si>
  <si>
    <t>الدومينيكان</t>
  </si>
  <si>
    <t>سانت فنسنت وغرناديز</t>
  </si>
  <si>
    <t>سانت كتس ونيفس</t>
  </si>
  <si>
    <t>سانت لويس</t>
  </si>
  <si>
    <t>السلفادور</t>
  </si>
  <si>
    <t>سورينام</t>
  </si>
  <si>
    <t>غواتيمالا</t>
  </si>
  <si>
    <t>كوبا</t>
  </si>
  <si>
    <t>المكسيك</t>
  </si>
  <si>
    <t>كوستاريكا</t>
  </si>
  <si>
    <t>نيكاراغوا</t>
  </si>
  <si>
    <t>هاييتى</t>
  </si>
  <si>
    <t>هندوراس</t>
  </si>
  <si>
    <t>الأرجنتين</t>
  </si>
  <si>
    <t>الأكوادور</t>
  </si>
  <si>
    <t>أوراغوى</t>
  </si>
  <si>
    <t>باراغوي</t>
  </si>
  <si>
    <t>البرازيل</t>
  </si>
  <si>
    <t>بوليفيا</t>
  </si>
  <si>
    <t>بيرو</t>
  </si>
  <si>
    <t>تشيلي</t>
  </si>
  <si>
    <t>فنزويلا</t>
  </si>
  <si>
    <t>كولومبيا</t>
  </si>
  <si>
    <t>اخرى امريكي</t>
  </si>
  <si>
    <t>اخرى اوروبي</t>
  </si>
  <si>
    <t>اخرى اسيوي</t>
  </si>
  <si>
    <t>اخرى افريقي</t>
  </si>
  <si>
    <t>عرب</t>
  </si>
  <si>
    <t>اجانب</t>
  </si>
  <si>
    <t>اردني</t>
  </si>
  <si>
    <t>المجموع الكلي</t>
  </si>
  <si>
    <t>نسبة التغير 12/11</t>
  </si>
  <si>
    <t>مجموع العرب</t>
  </si>
  <si>
    <t>مجموع اسيا</t>
  </si>
  <si>
    <t>مجموع افريقيا</t>
  </si>
  <si>
    <t>مجموع اوروبا</t>
  </si>
  <si>
    <t>مجموع امريكيا</t>
  </si>
  <si>
    <t>عدد السياح القادمين خلال الفترة  كانون ثاني - شباط 2011- 2012</t>
  </si>
  <si>
    <t>Nationality</t>
  </si>
  <si>
    <t>S.Africa</t>
  </si>
  <si>
    <t>Ethiopia</t>
  </si>
  <si>
    <t>Kenya</t>
  </si>
  <si>
    <t>Nigeria</t>
  </si>
  <si>
    <t>Other Africa</t>
  </si>
  <si>
    <t>Total Africa</t>
  </si>
  <si>
    <t>U.S.A</t>
  </si>
  <si>
    <t>Canada</t>
  </si>
  <si>
    <t>Argentina</t>
  </si>
  <si>
    <t>Brazil</t>
  </si>
  <si>
    <t>Chile</t>
  </si>
  <si>
    <t>Venezuela</t>
  </si>
  <si>
    <t>Colombia</t>
  </si>
  <si>
    <t>Mexico</t>
  </si>
  <si>
    <t>Other America</t>
  </si>
  <si>
    <t>Total America</t>
  </si>
  <si>
    <t>Costa Rica</t>
  </si>
  <si>
    <t>Afghanistan</t>
  </si>
  <si>
    <t>Indonesia</t>
  </si>
  <si>
    <t>Iran</t>
  </si>
  <si>
    <t>China</t>
  </si>
  <si>
    <t>Philippines</t>
  </si>
  <si>
    <t>Taiwan</t>
  </si>
  <si>
    <t>Singapore</t>
  </si>
  <si>
    <t>S- Korea Rep</t>
  </si>
  <si>
    <t>Malaysia</t>
  </si>
  <si>
    <t>Vietnam</t>
  </si>
  <si>
    <t>Nepal</t>
  </si>
  <si>
    <t>India</t>
  </si>
  <si>
    <t>Hong Kong</t>
  </si>
  <si>
    <t>Japan</t>
  </si>
  <si>
    <t>Australia</t>
  </si>
  <si>
    <t>New Zealand</t>
  </si>
  <si>
    <t>Thailand</t>
  </si>
  <si>
    <t>Pakistan</t>
  </si>
  <si>
    <t>Bangladesh</t>
  </si>
  <si>
    <t>Srilanka</t>
  </si>
  <si>
    <t>Other Asia</t>
  </si>
  <si>
    <t>Spain</t>
  </si>
  <si>
    <t>Germany</t>
  </si>
  <si>
    <t>Ireland</t>
  </si>
  <si>
    <t>Iceland</t>
  </si>
  <si>
    <t>Italy</t>
  </si>
  <si>
    <t>Portugal</t>
  </si>
  <si>
    <t>Belgium</t>
  </si>
  <si>
    <t>U.K</t>
  </si>
  <si>
    <t>Sweden</t>
  </si>
  <si>
    <t>Denmark</t>
  </si>
  <si>
    <t>Switzerland</t>
  </si>
  <si>
    <t>France</t>
  </si>
  <si>
    <t>Finland</t>
  </si>
  <si>
    <t>Cyprus</t>
  </si>
  <si>
    <t>Norway</t>
  </si>
  <si>
    <t>Austria</t>
  </si>
  <si>
    <t>Netherlands</t>
  </si>
  <si>
    <t>Greece</t>
  </si>
  <si>
    <t>Ukraine</t>
  </si>
  <si>
    <t>Estonia</t>
  </si>
  <si>
    <t>Bulgaria</t>
  </si>
  <si>
    <t>Bosnia &amp; Herzq</t>
  </si>
  <si>
    <t>Israel</t>
  </si>
  <si>
    <t>Poland</t>
  </si>
  <si>
    <t>Czechrep</t>
  </si>
  <si>
    <t>Russia</t>
  </si>
  <si>
    <t>Belarus</t>
  </si>
  <si>
    <t>Romania</t>
  </si>
  <si>
    <t>Slovakia</t>
  </si>
  <si>
    <t>Luxembourg</t>
  </si>
  <si>
    <t>Lithuania</t>
  </si>
  <si>
    <t>Macedonia</t>
  </si>
  <si>
    <t>Republic of Moldova</t>
  </si>
  <si>
    <t>Kazakhstan</t>
  </si>
  <si>
    <t>Hungary</t>
  </si>
  <si>
    <t>Azerbaijan</t>
  </si>
  <si>
    <t>Slovenia</t>
  </si>
  <si>
    <t>Croatia</t>
  </si>
  <si>
    <t>Turkey</t>
  </si>
  <si>
    <t>Georgia</t>
  </si>
  <si>
    <t>Armenia</t>
  </si>
  <si>
    <t>Latvia</t>
  </si>
  <si>
    <t>Other Europe</t>
  </si>
  <si>
    <t>Total Europe</t>
  </si>
  <si>
    <t>Total Asia</t>
  </si>
  <si>
    <t>Syria</t>
  </si>
  <si>
    <t>Iraq</t>
  </si>
  <si>
    <t>Egypt</t>
  </si>
  <si>
    <t>Lebanon</t>
  </si>
  <si>
    <t>Palsetine</t>
  </si>
  <si>
    <t>Yemen</t>
  </si>
  <si>
    <t>Sudan</t>
  </si>
  <si>
    <t>Libya</t>
  </si>
  <si>
    <t>Tunisia</t>
  </si>
  <si>
    <t>Algeria</t>
  </si>
  <si>
    <t>Morocco</t>
  </si>
  <si>
    <t>Somalia</t>
  </si>
  <si>
    <t>Mauritania</t>
  </si>
  <si>
    <t>Djibouti</t>
  </si>
  <si>
    <t>Saudi Arabia</t>
  </si>
  <si>
    <t>Kuwait</t>
  </si>
  <si>
    <t>Bahrain</t>
  </si>
  <si>
    <t>U.A.E</t>
  </si>
  <si>
    <t>Oman</t>
  </si>
  <si>
    <t>Qatar</t>
  </si>
  <si>
    <t>Total Arab</t>
  </si>
  <si>
    <t xml:space="preserve">Jordanias Residing Abroad                   </t>
  </si>
  <si>
    <t>اردني مقيم في الخارج</t>
  </si>
  <si>
    <t>G.Total</t>
  </si>
  <si>
    <t>مجموع امريكا</t>
  </si>
  <si>
    <t>الجنسيـــــــــــــــة</t>
  </si>
  <si>
    <t xml:space="preserve">عدد سياح المبيت    </t>
  </si>
  <si>
    <t xml:space="preserve">عدد زوار اليوم الواحد </t>
  </si>
  <si>
    <t xml:space="preserve">المجموع                </t>
  </si>
  <si>
    <t xml:space="preserve">  Tourist  Overnight </t>
  </si>
  <si>
    <t xml:space="preserve"> Same Day Visitors </t>
  </si>
  <si>
    <t xml:space="preserve">               Total</t>
  </si>
  <si>
    <t>المصدر :وزارة السياحة والاثار/مديرية الدراسات و المعلومات</t>
  </si>
  <si>
    <t>نسبة التغير% 13/14  Relative Change%</t>
  </si>
  <si>
    <t>جدول 2.2 عدد سياح المبيت وزوار اليوم الواحد حسب الجنسية خلال   2013   -2014</t>
  </si>
  <si>
    <t>Table 2.2Tourist  Overnight and Same Day Visitors By Nationality during   2013 -2014</t>
  </si>
</sst>
</file>

<file path=xl/styles.xml><?xml version="1.0" encoding="utf-8"?>
<styleSheet xmlns="http://schemas.openxmlformats.org/spreadsheetml/2006/main">
  <numFmts count="32">
    <numFmt numFmtId="5" formatCode="&quot;د.ك.&quot;\ #,##0_-;&quot;د.ك.&quot;\ #,##0\-"/>
    <numFmt numFmtId="6" formatCode="&quot;د.ك.&quot;\ #,##0_-;[Red]&quot;د.ك.&quot;\ #,##0\-"/>
    <numFmt numFmtId="7" formatCode="&quot;د.ك.&quot;\ #,##0.00_-;&quot;د.ك.&quot;\ #,##0.00\-"/>
    <numFmt numFmtId="8" formatCode="&quot;د.ك.&quot;\ #,##0.00_-;[Red]&quot;د.ك.&quot;\ #,##0.00\-"/>
    <numFmt numFmtId="42" formatCode="_-&quot;د.ك.&quot;\ * #,##0_-;_-&quot;د.ك.&quot;\ * #,##0\-;_-&quot;د.ك.&quot;\ * &quot;-&quot;_-;_-@_-"/>
    <numFmt numFmtId="41" formatCode="_-* #,##0_-;_-* #,##0\-;_-* &quot;-&quot;_-;_-@_-"/>
    <numFmt numFmtId="44" formatCode="_-&quot;د.ك.&quot;\ * #,##0.00_-;_-&quot;د.ك.&quot;\ * #,##0.00\-;_-&quot;د.ك.&quot;\ * &quot;-&quot;??_-;_-@_-"/>
    <numFmt numFmtId="43" formatCode="_-* #,##0.00_-;_-* #,##0.00\-;_-* &quot;-&quot;??_-;_-@_-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&quot;د.ا.&quot;\ * #,##0.00_-;_-&quot;د.ا.&quot;\ * #,##0.00\-;_-&quot;د.ا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रु&quot;\ #,##0;&quot;रु&quot;\ \-#,##0"/>
    <numFmt numFmtId="179" formatCode="&quot;रु&quot;\ #,##0;[Red]&quot;रु&quot;\ \-#,##0"/>
    <numFmt numFmtId="180" formatCode="&quot;रु&quot;\ #,##0.00;&quot;रु&quot;\ \-#,##0.00"/>
    <numFmt numFmtId="181" formatCode="&quot;रु&quot;\ #,##0.00;[Red]&quot;रु&quot;\ \-#,##0.00"/>
    <numFmt numFmtId="182" formatCode="_ &quot;रु&quot;\ * #,##0_ ;_ &quot;रु&quot;\ * \-#,##0_ ;_ &quot;रु&quot;\ * &quot;-&quot;_ ;_ @_ "/>
    <numFmt numFmtId="183" formatCode="_ * #,##0_ ;_ * \-#,##0_ ;_ * &quot;-&quot;_ ;_ @_ "/>
    <numFmt numFmtId="184" formatCode="_ &quot;रु&quot;\ * #,##0.00_ ;_ &quot;रु&quot;\ * \-#,##0.00_ ;_ &quot;रु&quot;\ * &quot;-&quot;??_ ;_ @_ "/>
    <numFmt numFmtId="185" formatCode="_ * #,##0.00_ ;_ * \-#,##0.00_ ;_ * &quot;-&quot;??_ ;_ @_ "/>
    <numFmt numFmtId="186" formatCode="0.0"/>
    <numFmt numFmtId="187" formatCode="0.0%"/>
  </numFmts>
  <fonts count="44"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0"/>
      <color theme="11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3" fontId="1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1" fillId="0" borderId="10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2" fontId="1" fillId="0" borderId="18" xfId="0" applyNumberFormat="1" applyFont="1" applyBorder="1" applyAlignment="1">
      <alignment/>
    </xf>
    <xf numFmtId="2" fontId="1" fillId="0" borderId="19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22" xfId="0" applyNumberFormat="1" applyFont="1" applyBorder="1" applyAlignment="1">
      <alignment/>
    </xf>
    <xf numFmtId="2" fontId="1" fillId="0" borderId="23" xfId="0" applyNumberFormat="1" applyFont="1" applyBorder="1" applyAlignment="1">
      <alignment/>
    </xf>
    <xf numFmtId="2" fontId="1" fillId="0" borderId="24" xfId="0" applyNumberFormat="1" applyFont="1" applyBorder="1" applyAlignment="1">
      <alignment/>
    </xf>
    <xf numFmtId="0" fontId="2" fillId="33" borderId="13" xfId="0" applyFont="1" applyFill="1" applyBorder="1" applyAlignment="1">
      <alignment/>
    </xf>
    <xf numFmtId="3" fontId="1" fillId="33" borderId="14" xfId="0" applyNumberFormat="1" applyFont="1" applyFill="1" applyBorder="1" applyAlignment="1">
      <alignment/>
    </xf>
    <xf numFmtId="2" fontId="1" fillId="33" borderId="14" xfId="0" applyNumberFormat="1" applyFont="1" applyFill="1" applyBorder="1" applyAlignment="1">
      <alignment/>
    </xf>
    <xf numFmtId="2" fontId="1" fillId="33" borderId="15" xfId="0" applyNumberFormat="1" applyFont="1" applyFill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2" fontId="1" fillId="0" borderId="28" xfId="0" applyNumberFormat="1" applyFont="1" applyBorder="1" applyAlignment="1">
      <alignment/>
    </xf>
    <xf numFmtId="2" fontId="1" fillId="0" borderId="29" xfId="0" applyNumberFormat="1" applyFont="1" applyBorder="1" applyAlignment="1">
      <alignment/>
    </xf>
    <xf numFmtId="2" fontId="1" fillId="0" borderId="30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3" fontId="2" fillId="0" borderId="31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3" fontId="2" fillId="0" borderId="33" xfId="0" applyNumberFormat="1" applyFont="1" applyBorder="1" applyAlignment="1">
      <alignment/>
    </xf>
    <xf numFmtId="3" fontId="2" fillId="0" borderId="34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3" fontId="2" fillId="34" borderId="37" xfId="0" applyNumberFormat="1" applyFont="1" applyFill="1" applyBorder="1" applyAlignment="1">
      <alignment horizontal="center" vertical="top" wrapText="1"/>
    </xf>
    <xf numFmtId="3" fontId="2" fillId="34" borderId="38" xfId="0" applyNumberFormat="1" applyFont="1" applyFill="1" applyBorder="1" applyAlignment="1">
      <alignment horizontal="center" vertical="top" wrapText="1"/>
    </xf>
    <xf numFmtId="3" fontId="2" fillId="34" borderId="39" xfId="0" applyNumberFormat="1" applyFont="1" applyFill="1" applyBorder="1" applyAlignment="1">
      <alignment horizontal="center" vertical="top" wrapText="1"/>
    </xf>
    <xf numFmtId="3" fontId="5" fillId="34" borderId="16" xfId="0" applyNumberFormat="1" applyFont="1" applyFill="1" applyBorder="1" applyAlignment="1">
      <alignment horizontal="center" vertical="center" wrapText="1"/>
    </xf>
    <xf numFmtId="3" fontId="1" fillId="34" borderId="17" xfId="0" applyNumberFormat="1" applyFont="1" applyFill="1" applyBorder="1" applyAlignment="1">
      <alignment horizontal="center" vertical="center" wrapText="1"/>
    </xf>
    <xf numFmtId="3" fontId="1" fillId="34" borderId="18" xfId="0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Border="1" applyAlignment="1">
      <alignment horizontal="center"/>
    </xf>
    <xf numFmtId="0" fontId="1" fillId="34" borderId="0" xfId="0" applyFont="1" applyFill="1" applyAlignment="1">
      <alignment/>
    </xf>
    <xf numFmtId="186" fontId="1" fillId="34" borderId="12" xfId="0" applyNumberFormat="1" applyFont="1" applyFill="1" applyBorder="1" applyAlignment="1">
      <alignment/>
    </xf>
    <xf numFmtId="186" fontId="1" fillId="34" borderId="10" xfId="0" applyNumberFormat="1" applyFont="1" applyFill="1" applyBorder="1" applyAlignment="1">
      <alignment/>
    </xf>
    <xf numFmtId="0" fontId="1" fillId="34" borderId="40" xfId="0" applyFont="1" applyFill="1" applyBorder="1" applyAlignment="1">
      <alignment/>
    </xf>
    <xf numFmtId="186" fontId="1" fillId="34" borderId="11" xfId="0" applyNumberFormat="1" applyFont="1" applyFill="1" applyBorder="1" applyAlignment="1">
      <alignment/>
    </xf>
    <xf numFmtId="186" fontId="1" fillId="34" borderId="17" xfId="0" applyNumberFormat="1" applyFont="1" applyFill="1" applyBorder="1" applyAlignment="1">
      <alignment/>
    </xf>
    <xf numFmtId="186" fontId="1" fillId="34" borderId="18" xfId="0" applyNumberFormat="1" applyFont="1" applyFill="1" applyBorder="1" applyAlignment="1">
      <alignment/>
    </xf>
    <xf numFmtId="186" fontId="1" fillId="34" borderId="16" xfId="0" applyNumberFormat="1" applyFont="1" applyFill="1" applyBorder="1" applyAlignment="1">
      <alignment/>
    </xf>
    <xf numFmtId="186" fontId="1" fillId="34" borderId="14" xfId="0" applyNumberFormat="1" applyFont="1" applyFill="1" applyBorder="1" applyAlignment="1">
      <alignment/>
    </xf>
    <xf numFmtId="186" fontId="1" fillId="34" borderId="15" xfId="0" applyNumberFormat="1" applyFont="1" applyFill="1" applyBorder="1" applyAlignment="1">
      <alignment/>
    </xf>
    <xf numFmtId="0" fontId="1" fillId="34" borderId="41" xfId="0" applyFont="1" applyFill="1" applyBorder="1" applyAlignment="1">
      <alignment/>
    </xf>
    <xf numFmtId="0" fontId="1" fillId="34" borderId="40" xfId="0" applyFont="1" applyFill="1" applyBorder="1" applyAlignment="1">
      <alignment wrapText="1"/>
    </xf>
    <xf numFmtId="0" fontId="2" fillId="34" borderId="13" xfId="0" applyFont="1" applyFill="1" applyBorder="1" applyAlignment="1">
      <alignment wrapText="1"/>
    </xf>
    <xf numFmtId="186" fontId="1" fillId="34" borderId="30" xfId="0" applyNumberFormat="1" applyFont="1" applyFill="1" applyBorder="1" applyAlignment="1">
      <alignment/>
    </xf>
    <xf numFmtId="0" fontId="1" fillId="34" borderId="42" xfId="0" applyFont="1" applyFill="1" applyBorder="1" applyAlignment="1">
      <alignment/>
    </xf>
    <xf numFmtId="1" fontId="2" fillId="34" borderId="0" xfId="0" applyNumberFormat="1" applyFont="1" applyFill="1" applyAlignment="1">
      <alignment/>
    </xf>
    <xf numFmtId="3" fontId="2" fillId="34" borderId="0" xfId="0" applyNumberFormat="1" applyFont="1" applyFill="1" applyAlignment="1">
      <alignment/>
    </xf>
    <xf numFmtId="2" fontId="2" fillId="34" borderId="0" xfId="0" applyNumberFormat="1" applyFont="1" applyFill="1" applyAlignment="1">
      <alignment/>
    </xf>
    <xf numFmtId="3" fontId="1" fillId="34" borderId="11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/>
    </xf>
    <xf numFmtId="3" fontId="1" fillId="34" borderId="11" xfId="0" applyNumberFormat="1" applyFont="1" applyFill="1" applyBorder="1" applyAlignment="1">
      <alignment horizontal="center" vertical="center"/>
    </xf>
    <xf numFmtId="3" fontId="1" fillId="34" borderId="12" xfId="0" applyNumberFormat="1" applyFont="1" applyFill="1" applyBorder="1" applyAlignment="1">
      <alignment horizontal="center" vertical="center"/>
    </xf>
    <xf numFmtId="3" fontId="1" fillId="34" borderId="10" xfId="0" applyNumberFormat="1" applyFont="1" applyFill="1" applyBorder="1" applyAlignment="1">
      <alignment horizontal="center" vertical="center"/>
    </xf>
    <xf numFmtId="3" fontId="1" fillId="34" borderId="14" xfId="0" applyNumberFormat="1" applyFont="1" applyFill="1" applyBorder="1" applyAlignment="1">
      <alignment horizontal="center" vertical="center"/>
    </xf>
    <xf numFmtId="3" fontId="1" fillId="34" borderId="43" xfId="0" applyNumberFormat="1" applyFont="1" applyFill="1" applyBorder="1" applyAlignment="1">
      <alignment horizontal="center" vertical="center"/>
    </xf>
    <xf numFmtId="3" fontId="2" fillId="34" borderId="13" xfId="0" applyNumberFormat="1" applyFont="1" applyFill="1" applyBorder="1" applyAlignment="1">
      <alignment horizontal="center" vertical="center"/>
    </xf>
    <xf numFmtId="3" fontId="2" fillId="34" borderId="14" xfId="0" applyNumberFormat="1" applyFont="1" applyFill="1" applyBorder="1" applyAlignment="1">
      <alignment horizontal="center" vertical="center"/>
    </xf>
    <xf numFmtId="3" fontId="2" fillId="34" borderId="15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 horizontal="right"/>
    </xf>
    <xf numFmtId="0" fontId="2" fillId="34" borderId="13" xfId="0" applyFont="1" applyFill="1" applyBorder="1" applyAlignment="1">
      <alignment horizontal="right"/>
    </xf>
    <xf numFmtId="0" fontId="2" fillId="34" borderId="13" xfId="0" applyFont="1" applyFill="1" applyBorder="1" applyAlignment="1">
      <alignment horizontal="right" wrapText="1"/>
    </xf>
    <xf numFmtId="0" fontId="2" fillId="34" borderId="27" xfId="0" applyFont="1" applyFill="1" applyBorder="1" applyAlignment="1">
      <alignment horizontal="right"/>
    </xf>
    <xf numFmtId="3" fontId="1" fillId="34" borderId="44" xfId="0" applyNumberFormat="1" applyFont="1" applyFill="1" applyBorder="1" applyAlignment="1">
      <alignment horizontal="center" vertical="center"/>
    </xf>
    <xf numFmtId="3" fontId="1" fillId="35" borderId="45" xfId="0" applyNumberFormat="1" applyFont="1" applyFill="1" applyBorder="1" applyAlignment="1">
      <alignment horizontal="center" vertical="center"/>
    </xf>
    <xf numFmtId="3" fontId="1" fillId="35" borderId="46" xfId="0" applyNumberFormat="1" applyFont="1" applyFill="1" applyBorder="1" applyAlignment="1">
      <alignment horizontal="center" vertical="center"/>
    </xf>
    <xf numFmtId="3" fontId="1" fillId="35" borderId="47" xfId="0" applyNumberFormat="1" applyFont="1" applyFill="1" applyBorder="1" applyAlignment="1">
      <alignment horizontal="center"/>
    </xf>
    <xf numFmtId="3" fontId="1" fillId="35" borderId="0" xfId="0" applyNumberFormat="1" applyFont="1" applyFill="1" applyAlignment="1">
      <alignment horizontal="center"/>
    </xf>
    <xf numFmtId="3" fontId="1" fillId="35" borderId="40" xfId="0" applyNumberFormat="1" applyFont="1" applyFill="1" applyBorder="1" applyAlignment="1">
      <alignment horizontal="center"/>
    </xf>
    <xf numFmtId="3" fontId="1" fillId="35" borderId="48" xfId="0" applyNumberFormat="1" applyFont="1" applyFill="1" applyBorder="1" applyAlignment="1">
      <alignment horizontal="center"/>
    </xf>
    <xf numFmtId="3" fontId="1" fillId="35" borderId="49" xfId="0" applyNumberFormat="1" applyFont="1" applyFill="1" applyBorder="1" applyAlignment="1">
      <alignment horizontal="center"/>
    </xf>
    <xf numFmtId="3" fontId="1" fillId="35" borderId="50" xfId="0" applyNumberFormat="1" applyFont="1" applyFill="1" applyBorder="1" applyAlignment="1">
      <alignment horizontal="center"/>
    </xf>
    <xf numFmtId="3" fontId="1" fillId="35" borderId="45" xfId="0" applyNumberFormat="1" applyFont="1" applyFill="1" applyBorder="1" applyAlignment="1">
      <alignment horizontal="center"/>
    </xf>
    <xf numFmtId="3" fontId="1" fillId="34" borderId="49" xfId="0" applyNumberFormat="1" applyFont="1" applyFill="1" applyBorder="1" applyAlignment="1">
      <alignment horizontal="center" vertical="center"/>
    </xf>
    <xf numFmtId="186" fontId="1" fillId="34" borderId="14" xfId="0" applyNumberFormat="1" applyFont="1" applyFill="1" applyBorder="1" applyAlignment="1">
      <alignment horizontal="center" vertical="center"/>
    </xf>
    <xf numFmtId="186" fontId="1" fillId="34" borderId="1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34" borderId="55" xfId="0" applyFont="1" applyFill="1" applyBorder="1" applyAlignment="1">
      <alignment horizontal="center"/>
    </xf>
    <xf numFmtId="1" fontId="4" fillId="34" borderId="56" xfId="0" applyNumberFormat="1" applyFont="1" applyFill="1" applyBorder="1" applyAlignment="1">
      <alignment horizontal="center" readingOrder="2"/>
    </xf>
    <xf numFmtId="1" fontId="4" fillId="34" borderId="19" xfId="0" applyNumberFormat="1" applyFont="1" applyFill="1" applyBorder="1" applyAlignment="1">
      <alignment horizontal="center" readingOrder="2"/>
    </xf>
    <xf numFmtId="1" fontId="4" fillId="34" borderId="20" xfId="0" applyNumberFormat="1" applyFont="1" applyFill="1" applyBorder="1" applyAlignment="1">
      <alignment horizontal="center" readingOrder="2"/>
    </xf>
    <xf numFmtId="0" fontId="2" fillId="34" borderId="57" xfId="0" applyFont="1" applyFill="1" applyBorder="1" applyAlignment="1">
      <alignment horizontal="left" vertical="center" textRotation="90"/>
    </xf>
    <xf numFmtId="0" fontId="2" fillId="34" borderId="12" xfId="0" applyFont="1" applyFill="1" applyBorder="1" applyAlignment="1">
      <alignment horizontal="left" vertical="center" textRotation="90"/>
    </xf>
    <xf numFmtId="0" fontId="2" fillId="34" borderId="18" xfId="0" applyFont="1" applyFill="1" applyBorder="1" applyAlignment="1">
      <alignment horizontal="left" vertical="center" textRotation="90"/>
    </xf>
    <xf numFmtId="0" fontId="2" fillId="34" borderId="47" xfId="0" applyFont="1" applyFill="1" applyBorder="1" applyAlignment="1">
      <alignment horizontal="right" vertical="center" textRotation="90"/>
    </xf>
    <xf numFmtId="0" fontId="2" fillId="34" borderId="40" xfId="0" applyFont="1" applyFill="1" applyBorder="1" applyAlignment="1">
      <alignment horizontal="right" vertical="center" textRotation="90"/>
    </xf>
    <xf numFmtId="0" fontId="2" fillId="34" borderId="45" xfId="0" applyFont="1" applyFill="1" applyBorder="1" applyAlignment="1">
      <alignment horizontal="right" vertical="center" textRotation="90"/>
    </xf>
    <xf numFmtId="0" fontId="3" fillId="34" borderId="0" xfId="0" applyFont="1" applyFill="1" applyAlignment="1">
      <alignment horizontal="center"/>
    </xf>
    <xf numFmtId="3" fontId="5" fillId="34" borderId="25" xfId="0" applyNumberFormat="1" applyFont="1" applyFill="1" applyBorder="1" applyAlignment="1">
      <alignment horizontal="center" vertical="center" wrapText="1"/>
    </xf>
    <xf numFmtId="3" fontId="5" fillId="34" borderId="31" xfId="0" applyNumberFormat="1" applyFont="1" applyFill="1" applyBorder="1" applyAlignment="1">
      <alignment horizontal="center" vertical="center" wrapText="1"/>
    </xf>
    <xf numFmtId="3" fontId="5" fillId="34" borderId="3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9"/>
  <sheetViews>
    <sheetView rightToLeft="1" zoomScalePageLayoutView="0" workbookViewId="0" topLeftCell="A1">
      <selection activeCell="A1" sqref="A1:IV16384"/>
    </sheetView>
  </sheetViews>
  <sheetFormatPr defaultColWidth="9.140625" defaultRowHeight="12.75"/>
  <cols>
    <col min="1" max="1" width="15.57421875" style="4" customWidth="1"/>
    <col min="2" max="2" width="12.421875" style="4" customWidth="1"/>
    <col min="3" max="3" width="13.57421875" style="4" customWidth="1"/>
    <col min="4" max="4" width="12.421875" style="4" customWidth="1"/>
    <col min="5" max="7" width="11.00390625" style="4" customWidth="1"/>
    <col min="8" max="10" width="10.57421875" style="4" customWidth="1"/>
    <col min="11" max="16384" width="9.140625" style="4" customWidth="1"/>
  </cols>
  <sheetData>
    <row r="1" spans="1:10" ht="16.5" thickBot="1">
      <c r="A1" s="95" t="s">
        <v>212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6.5" thickBot="1">
      <c r="A2" s="99" t="s">
        <v>0</v>
      </c>
      <c r="B2" s="96">
        <v>2011</v>
      </c>
      <c r="C2" s="97"/>
      <c r="D2" s="98"/>
      <c r="E2" s="96">
        <v>2012</v>
      </c>
      <c r="F2" s="97"/>
      <c r="G2" s="98"/>
      <c r="H2" s="101" t="s">
        <v>206</v>
      </c>
      <c r="I2" s="102"/>
      <c r="J2" s="102"/>
    </row>
    <row r="3" spans="1:10" ht="16.5" thickBot="1">
      <c r="A3" s="100"/>
      <c r="B3" s="5" t="s">
        <v>1</v>
      </c>
      <c r="C3" s="6" t="s">
        <v>2</v>
      </c>
      <c r="D3" s="7" t="s">
        <v>3</v>
      </c>
      <c r="E3" s="5" t="s">
        <v>1</v>
      </c>
      <c r="F3" s="6" t="s">
        <v>2</v>
      </c>
      <c r="G3" s="7" t="s">
        <v>3</v>
      </c>
      <c r="H3" s="5" t="s">
        <v>1</v>
      </c>
      <c r="I3" s="6" t="s">
        <v>2</v>
      </c>
      <c r="J3" s="7" t="s">
        <v>3</v>
      </c>
    </row>
    <row r="4" spans="1:10" ht="21" customHeight="1" thickBot="1">
      <c r="A4" s="23" t="s">
        <v>4</v>
      </c>
      <c r="B4" s="24">
        <v>121726.96843469235</v>
      </c>
      <c r="C4" s="24">
        <v>119249.00910748304</v>
      </c>
      <c r="D4" s="24">
        <v>2543.4766272263805</v>
      </c>
      <c r="E4" s="24">
        <v>158163.86862094884</v>
      </c>
      <c r="F4" s="24">
        <v>155278.74100642817</v>
      </c>
      <c r="G4" s="24">
        <v>2965.534455348419</v>
      </c>
      <c r="H4" s="25">
        <f>(E4-B4)/B4*100</f>
        <v>29.933301268243795</v>
      </c>
      <c r="I4" s="25">
        <f>(F4-C4)/C4*100</f>
        <v>30.213862713500916</v>
      </c>
      <c r="J4" s="26">
        <f>(G4-D4)/D4*100</f>
        <v>16.593737233681043</v>
      </c>
    </row>
    <row r="5" spans="2:10" ht="15.75">
      <c r="B5" s="1"/>
      <c r="C5" s="2"/>
      <c r="D5" s="3"/>
      <c r="E5" s="1"/>
      <c r="F5" s="2"/>
      <c r="G5" s="3"/>
      <c r="H5" s="11"/>
      <c r="I5" s="12"/>
      <c r="J5" s="13"/>
    </row>
    <row r="6" spans="1:10" ht="15.75">
      <c r="A6" s="4" t="s">
        <v>5</v>
      </c>
      <c r="B6" s="1">
        <v>2901.7450703797676</v>
      </c>
      <c r="C6" s="2">
        <v>2147.816672167058</v>
      </c>
      <c r="D6" s="3">
        <v>753.9283982127093</v>
      </c>
      <c r="E6" s="1">
        <v>1985.5308795510248</v>
      </c>
      <c r="F6" s="2">
        <v>1868.794430248654</v>
      </c>
      <c r="G6" s="3">
        <v>116.73644930237074</v>
      </c>
      <c r="H6" s="11">
        <f aca="true" t="shared" si="0" ref="H6:H57">(E6-B6)/B6*100</f>
        <v>-31.574592826268944</v>
      </c>
      <c r="I6" s="12">
        <f aca="true" t="shared" si="1" ref="I6:I57">(F6-C6)/C6*100</f>
        <v>-12.990971042090028</v>
      </c>
      <c r="J6" s="13">
        <f aca="true" t="shared" si="2" ref="J6:J57">(G6-D6)/D6*100</f>
        <v>-84.51624191645911</v>
      </c>
    </row>
    <row r="7" spans="1:10" ht="15.75">
      <c r="A7" s="4" t="s">
        <v>6</v>
      </c>
      <c r="B7" s="1">
        <v>14568.853393276047</v>
      </c>
      <c r="C7" s="2">
        <v>3922.005499243758</v>
      </c>
      <c r="D7" s="3">
        <v>10646.847894032288</v>
      </c>
      <c r="E7" s="1">
        <v>8451.69934008216</v>
      </c>
      <c r="F7" s="2">
        <v>3424.7147580280603</v>
      </c>
      <c r="G7" s="3">
        <v>5026.984582054098</v>
      </c>
      <c r="H7" s="11">
        <f t="shared" si="0"/>
        <v>-41.987889424552336</v>
      </c>
      <c r="I7" s="12">
        <f t="shared" si="1"/>
        <v>-12.67950137529347</v>
      </c>
      <c r="J7" s="13">
        <f t="shared" si="2"/>
        <v>-52.78429228925309</v>
      </c>
    </row>
    <row r="8" spans="1:10" ht="15.75">
      <c r="A8" s="4" t="s">
        <v>7</v>
      </c>
      <c r="B8" s="1">
        <v>173290.9047899615</v>
      </c>
      <c r="C8" s="2">
        <v>74155.45564342721</v>
      </c>
      <c r="D8" s="3">
        <v>99135.4491465343</v>
      </c>
      <c r="E8" s="1">
        <v>165890.47643771453</v>
      </c>
      <c r="F8" s="2">
        <v>83061.02646764896</v>
      </c>
      <c r="G8" s="3">
        <v>82829.44997006562</v>
      </c>
      <c r="H8" s="11">
        <f t="shared" si="0"/>
        <v>-4.270523234451748</v>
      </c>
      <c r="I8" s="12">
        <f t="shared" si="1"/>
        <v>12.009326551836917</v>
      </c>
      <c r="J8" s="13">
        <f t="shared" si="2"/>
        <v>-16.4482022493956</v>
      </c>
    </row>
    <row r="9" spans="1:10" ht="15.75">
      <c r="A9" s="4" t="s">
        <v>8</v>
      </c>
      <c r="B9" s="1">
        <v>275542.1672574965</v>
      </c>
      <c r="C9" s="2">
        <v>63781.24266580194</v>
      </c>
      <c r="D9" s="3">
        <v>211760.9245916946</v>
      </c>
      <c r="E9" s="1">
        <v>216083.65339882585</v>
      </c>
      <c r="F9" s="2">
        <v>54178.91042765729</v>
      </c>
      <c r="G9" s="3">
        <v>161904.7429711686</v>
      </c>
      <c r="H9" s="11">
        <f t="shared" si="0"/>
        <v>-21.578734917587468</v>
      </c>
      <c r="I9" s="12">
        <f t="shared" si="1"/>
        <v>-15.055103721416204</v>
      </c>
      <c r="J9" s="13">
        <f t="shared" si="2"/>
        <v>-23.543617273420896</v>
      </c>
    </row>
    <row r="10" spans="1:10" ht="15.75">
      <c r="A10" s="4" t="s">
        <v>9</v>
      </c>
      <c r="B10" s="1">
        <v>43384.47623425765</v>
      </c>
      <c r="C10" s="2">
        <v>42361.07464912783</v>
      </c>
      <c r="D10" s="3">
        <v>1023.4015851298174</v>
      </c>
      <c r="E10" s="1">
        <v>53627.37037856906</v>
      </c>
      <c r="F10" s="2">
        <v>52710.95616759095</v>
      </c>
      <c r="G10" s="3">
        <v>916.4142109781278</v>
      </c>
      <c r="H10" s="11">
        <f t="shared" si="0"/>
        <v>23.60958350402608</v>
      </c>
      <c r="I10" s="12">
        <f t="shared" si="1"/>
        <v>24.432528221226818</v>
      </c>
      <c r="J10" s="13">
        <f t="shared" si="2"/>
        <v>-10.454095020589433</v>
      </c>
    </row>
    <row r="11" spans="1:10" ht="15.75">
      <c r="A11" s="4" t="s">
        <v>10</v>
      </c>
      <c r="B11" s="1">
        <v>3306.588491995913</v>
      </c>
      <c r="C11" s="2">
        <v>2450.413099361565</v>
      </c>
      <c r="D11" s="3">
        <v>856.1753926343481</v>
      </c>
      <c r="E11" s="1">
        <v>2715.1259579359676</v>
      </c>
      <c r="F11" s="2">
        <v>2594.686934998367</v>
      </c>
      <c r="G11" s="3">
        <v>120.43902293760063</v>
      </c>
      <c r="H11" s="11">
        <f t="shared" si="0"/>
        <v>-17.887394681608193</v>
      </c>
      <c r="I11" s="12">
        <f t="shared" si="1"/>
        <v>5.887735242453266</v>
      </c>
      <c r="J11" s="13">
        <f t="shared" si="2"/>
        <v>-85.93290300401833</v>
      </c>
    </row>
    <row r="12" spans="1:10" ht="15.75">
      <c r="A12" s="4" t="s">
        <v>11</v>
      </c>
      <c r="B12" s="1">
        <v>42661.80861668358</v>
      </c>
      <c r="C12" s="2">
        <v>36490.72973364964</v>
      </c>
      <c r="D12" s="3">
        <v>6171.078883033937</v>
      </c>
      <c r="E12" s="1">
        <v>54053.747517285825</v>
      </c>
      <c r="F12" s="2">
        <v>43016.544682034895</v>
      </c>
      <c r="G12" s="3">
        <v>11037.202835250931</v>
      </c>
      <c r="H12" s="11">
        <f t="shared" si="0"/>
        <v>26.702897204754812</v>
      </c>
      <c r="I12" s="12">
        <f t="shared" si="1"/>
        <v>17.8834871103373</v>
      </c>
      <c r="J12" s="13">
        <f t="shared" si="2"/>
        <v>78.85369875266646</v>
      </c>
    </row>
    <row r="13" spans="1:10" ht="15.75">
      <c r="A13" s="4" t="s">
        <v>12</v>
      </c>
      <c r="B13" s="1">
        <v>1523.8340365531901</v>
      </c>
      <c r="C13" s="2">
        <v>967.5128237603036</v>
      </c>
      <c r="D13" s="3">
        <v>556.3212127928864</v>
      </c>
      <c r="E13" s="1">
        <v>1327.249420511232</v>
      </c>
      <c r="F13" s="2">
        <v>1182.53985646487</v>
      </c>
      <c r="G13" s="3">
        <v>144.70956404636203</v>
      </c>
      <c r="H13" s="11">
        <f t="shared" si="0"/>
        <v>-12.900657901474572</v>
      </c>
      <c r="I13" s="12">
        <f t="shared" si="1"/>
        <v>22.22472172191468</v>
      </c>
      <c r="J13" s="13">
        <f t="shared" si="2"/>
        <v>-73.98812759271213</v>
      </c>
    </row>
    <row r="14" spans="1:10" ht="15.75">
      <c r="A14" s="4" t="s">
        <v>13</v>
      </c>
      <c r="B14" s="1">
        <v>13622.577664980117</v>
      </c>
      <c r="C14" s="2">
        <v>6669.42406339393</v>
      </c>
      <c r="D14" s="3">
        <v>6953.1536015861875</v>
      </c>
      <c r="E14" s="1">
        <v>8712.498261900086</v>
      </c>
      <c r="F14" s="2">
        <v>6538.970435726247</v>
      </c>
      <c r="G14" s="3">
        <v>2173.527826173838</v>
      </c>
      <c r="H14" s="11">
        <f t="shared" si="0"/>
        <v>-36.043688087772765</v>
      </c>
      <c r="I14" s="12">
        <f t="shared" si="1"/>
        <v>-1.9559953967194215</v>
      </c>
      <c r="J14" s="13">
        <f t="shared" si="2"/>
        <v>-68.74040254657969</v>
      </c>
    </row>
    <row r="15" spans="1:10" ht="15.75">
      <c r="A15" s="4" t="s">
        <v>14</v>
      </c>
      <c r="B15" s="1">
        <v>14237.00741665081</v>
      </c>
      <c r="C15" s="2">
        <v>9402.328473440655</v>
      </c>
      <c r="D15" s="3">
        <v>4834.678943210153</v>
      </c>
      <c r="E15" s="1">
        <v>10227.271586866562</v>
      </c>
      <c r="F15" s="2">
        <v>7910.861966707849</v>
      </c>
      <c r="G15" s="3">
        <v>2316.409620158714</v>
      </c>
      <c r="H15" s="11">
        <f t="shared" si="0"/>
        <v>-28.16417602687124</v>
      </c>
      <c r="I15" s="12">
        <f t="shared" si="1"/>
        <v>-15.86273560794908</v>
      </c>
      <c r="J15" s="13">
        <f t="shared" si="2"/>
        <v>-52.087622624623485</v>
      </c>
    </row>
    <row r="16" spans="1:10" ht="15.75">
      <c r="A16" s="4" t="s">
        <v>15</v>
      </c>
      <c r="B16" s="1">
        <v>6583.380455561824</v>
      </c>
      <c r="C16" s="2">
        <v>6140.964662427774</v>
      </c>
      <c r="D16" s="3">
        <v>442.4157931340502</v>
      </c>
      <c r="E16" s="1">
        <v>8008.835024499625</v>
      </c>
      <c r="F16" s="2">
        <v>7811.694489835703</v>
      </c>
      <c r="G16" s="3">
        <v>197.1405346639221</v>
      </c>
      <c r="H16" s="11">
        <f t="shared" si="0"/>
        <v>21.652319481757083</v>
      </c>
      <c r="I16" s="12">
        <f t="shared" si="1"/>
        <v>27.20630909391069</v>
      </c>
      <c r="J16" s="13">
        <f t="shared" si="2"/>
        <v>-55.4399870611786</v>
      </c>
    </row>
    <row r="17" spans="1:10" ht="15.75">
      <c r="A17" s="4" t="s">
        <v>16</v>
      </c>
      <c r="B17" s="1">
        <v>564.4181818181819</v>
      </c>
      <c r="C17" s="2">
        <v>483.9056168088205</v>
      </c>
      <c r="D17" s="3">
        <v>80.51256500936134</v>
      </c>
      <c r="E17" s="1">
        <v>552.9878787878788</v>
      </c>
      <c r="F17" s="2">
        <v>497.67649954926844</v>
      </c>
      <c r="G17" s="3">
        <v>55.31137923861036</v>
      </c>
      <c r="H17" s="11">
        <f t="shared" si="0"/>
        <v>-2.0251479131097834</v>
      </c>
      <c r="I17" s="12">
        <f t="shared" si="1"/>
        <v>2.845778652304518</v>
      </c>
      <c r="J17" s="13">
        <f t="shared" si="2"/>
        <v>-31.300935161885345</v>
      </c>
    </row>
    <row r="18" spans="1:10" ht="15.75">
      <c r="A18" s="4" t="s">
        <v>17</v>
      </c>
      <c r="B18" s="1">
        <v>979.5420875420875</v>
      </c>
      <c r="C18" s="2">
        <v>640.0359675276023</v>
      </c>
      <c r="D18" s="3">
        <v>339.50612001448525</v>
      </c>
      <c r="E18" s="1">
        <v>907.0336700336701</v>
      </c>
      <c r="F18" s="2">
        <v>851.5505751624396</v>
      </c>
      <c r="G18" s="3">
        <v>55.48309487123045</v>
      </c>
      <c r="H18" s="11">
        <f t="shared" si="0"/>
        <v>-7.402276883309724</v>
      </c>
      <c r="I18" s="12">
        <f t="shared" si="1"/>
        <v>33.04730020906449</v>
      </c>
      <c r="J18" s="13">
        <f t="shared" si="2"/>
        <v>-83.65770405880659</v>
      </c>
    </row>
    <row r="19" spans="1:10" ht="15.75">
      <c r="A19" s="4" t="s">
        <v>18</v>
      </c>
      <c r="B19" s="1">
        <v>6.774554223911133</v>
      </c>
      <c r="C19" s="2">
        <v>3.764417849203466</v>
      </c>
      <c r="D19" s="3">
        <v>3.010136374707667</v>
      </c>
      <c r="E19" s="1">
        <v>15.903947157499687</v>
      </c>
      <c r="F19" s="2">
        <v>9.883674408084351</v>
      </c>
      <c r="G19" s="3">
        <v>6.020272749415334</v>
      </c>
      <c r="H19" s="11">
        <f t="shared" si="0"/>
        <v>134.7600540470382</v>
      </c>
      <c r="I19" s="12">
        <f t="shared" si="1"/>
        <v>162.555189248603</v>
      </c>
      <c r="J19" s="13">
        <f t="shared" si="2"/>
        <v>100</v>
      </c>
    </row>
    <row r="20" spans="1:10" ht="15.75">
      <c r="A20" s="4" t="s">
        <v>19</v>
      </c>
      <c r="B20" s="1">
        <v>2556.427559429476</v>
      </c>
      <c r="C20" s="2">
        <v>2159.7592166417335</v>
      </c>
      <c r="D20" s="3">
        <v>396.66834278774235</v>
      </c>
      <c r="E20" s="1">
        <v>2501.002741679872</v>
      </c>
      <c r="F20" s="2">
        <v>2260.3857489224924</v>
      </c>
      <c r="G20" s="3">
        <v>240.61699275737962</v>
      </c>
      <c r="H20" s="11">
        <f t="shared" si="0"/>
        <v>-2.1680574341004633</v>
      </c>
      <c r="I20" s="12">
        <f t="shared" si="1"/>
        <v>4.659155127358401</v>
      </c>
      <c r="J20" s="13">
        <f t="shared" si="2"/>
        <v>-39.34051024431409</v>
      </c>
    </row>
    <row r="21" spans="1:10" ht="15.75">
      <c r="A21" s="4" t="s">
        <v>20</v>
      </c>
      <c r="B21" s="1">
        <v>100</v>
      </c>
      <c r="C21" s="2">
        <v>29.200000000000003</v>
      </c>
      <c r="D21" s="3">
        <v>70.8</v>
      </c>
      <c r="E21" s="1">
        <v>126</v>
      </c>
      <c r="F21" s="2">
        <v>37.8</v>
      </c>
      <c r="G21" s="3">
        <v>88.2</v>
      </c>
      <c r="H21" s="11">
        <f t="shared" si="0"/>
        <v>26</v>
      </c>
      <c r="I21" s="12">
        <f t="shared" si="1"/>
        <v>29.452054794520528</v>
      </c>
      <c r="J21" s="13">
        <f t="shared" si="2"/>
        <v>24.57627118644069</v>
      </c>
    </row>
    <row r="22" spans="1:10" ht="15.75">
      <c r="A22" s="4" t="s">
        <v>21</v>
      </c>
      <c r="B22" s="1">
        <v>9217.566872315643</v>
      </c>
      <c r="C22" s="2">
        <v>8997.67510841158</v>
      </c>
      <c r="D22" s="3">
        <v>219.89176390406263</v>
      </c>
      <c r="E22" s="1">
        <v>18682.154323178274</v>
      </c>
      <c r="F22" s="2">
        <v>18029.25090025187</v>
      </c>
      <c r="G22" s="3">
        <v>652.9034229264042</v>
      </c>
      <c r="H22" s="11">
        <f t="shared" si="0"/>
        <v>102.67988919384896</v>
      </c>
      <c r="I22" s="12">
        <f t="shared" si="1"/>
        <v>100.37677158844085</v>
      </c>
      <c r="J22" s="13">
        <f t="shared" si="2"/>
        <v>196.92036269774152</v>
      </c>
    </row>
    <row r="23" spans="1:10" ht="15.75">
      <c r="A23" s="4" t="s">
        <v>22</v>
      </c>
      <c r="B23" s="1">
        <v>28917.600426488083</v>
      </c>
      <c r="C23" s="2">
        <v>7496.079506320687</v>
      </c>
      <c r="D23" s="3">
        <v>21421.520920167393</v>
      </c>
      <c r="E23" s="1">
        <v>35304.50299999857</v>
      </c>
      <c r="F23" s="2">
        <v>7548.230770081235</v>
      </c>
      <c r="G23" s="3">
        <v>27756.27222991734</v>
      </c>
      <c r="H23" s="11">
        <f t="shared" si="0"/>
        <v>22.086557941578658</v>
      </c>
      <c r="I23" s="12">
        <f t="shared" si="1"/>
        <v>0.6957138557105007</v>
      </c>
      <c r="J23" s="13">
        <f t="shared" si="2"/>
        <v>29.57190263640928</v>
      </c>
    </row>
    <row r="24" spans="1:10" ht="15.75">
      <c r="A24" s="4" t="s">
        <v>23</v>
      </c>
      <c r="B24" s="1">
        <v>384.7807816766105</v>
      </c>
      <c r="C24" s="2">
        <v>379.21324920907807</v>
      </c>
      <c r="D24" s="3">
        <v>5.5675324675324624</v>
      </c>
      <c r="E24" s="1">
        <v>431.33222941315285</v>
      </c>
      <c r="F24" s="2">
        <v>421.39067097159443</v>
      </c>
      <c r="G24" s="3">
        <v>9.941558441558433</v>
      </c>
      <c r="H24" s="11">
        <f t="shared" si="0"/>
        <v>12.098173805277668</v>
      </c>
      <c r="I24" s="12">
        <f t="shared" si="1"/>
        <v>11.122349192831594</v>
      </c>
      <c r="J24" s="13">
        <f t="shared" si="2"/>
        <v>78.56309773734547</v>
      </c>
    </row>
    <row r="25" spans="1:10" ht="16.5" thickBot="1">
      <c r="A25" s="4" t="s">
        <v>24</v>
      </c>
      <c r="B25" s="1">
        <v>1.2000000000000002</v>
      </c>
      <c r="C25" s="2">
        <v>1.2000000000000002</v>
      </c>
      <c r="D25" s="3">
        <v>0</v>
      </c>
      <c r="E25" s="1">
        <v>1.3</v>
      </c>
      <c r="F25" s="2">
        <v>1.3</v>
      </c>
      <c r="G25" s="3">
        <v>0</v>
      </c>
      <c r="H25" s="11">
        <f t="shared" si="0"/>
        <v>8.33333333333332</v>
      </c>
      <c r="I25" s="12">
        <f t="shared" si="1"/>
        <v>8.33333333333332</v>
      </c>
      <c r="J25" s="13" t="e">
        <f t="shared" si="2"/>
        <v>#DIV/0!</v>
      </c>
    </row>
    <row r="26" spans="1:10" ht="21" customHeight="1" thickBot="1">
      <c r="A26" s="23" t="s">
        <v>207</v>
      </c>
      <c r="B26" s="24">
        <f aca="true" t="shared" si="3" ref="B26:G26">SUM(B6:B25)</f>
        <v>634351.6538912907</v>
      </c>
      <c r="C26" s="24">
        <f t="shared" si="3"/>
        <v>268679.80106857046</v>
      </c>
      <c r="D26" s="24">
        <f t="shared" si="3"/>
        <v>365671.85282272054</v>
      </c>
      <c r="E26" s="24">
        <f t="shared" si="3"/>
        <v>589605.675993991</v>
      </c>
      <c r="F26" s="24">
        <f t="shared" si="3"/>
        <v>293957.1694562888</v>
      </c>
      <c r="G26" s="24">
        <f t="shared" si="3"/>
        <v>295648.5065377021</v>
      </c>
      <c r="H26" s="25">
        <f>(E26-B26)/B26*100</f>
        <v>-7.053812758714402</v>
      </c>
      <c r="I26" s="25">
        <f>(F26-C26)/C26*100</f>
        <v>9.407989840392666</v>
      </c>
      <c r="J26" s="26">
        <f>(G26-D26)/D26*100</f>
        <v>-19.149230585971864</v>
      </c>
    </row>
    <row r="27" spans="1:10" ht="15.75">
      <c r="A27" s="4" t="s">
        <v>27</v>
      </c>
      <c r="B27" s="1">
        <v>418.66666666666663</v>
      </c>
      <c r="C27" s="2">
        <v>170.33333333333331</v>
      </c>
      <c r="D27" s="3">
        <v>248.33333333333334</v>
      </c>
      <c r="E27" s="1">
        <v>207.5</v>
      </c>
      <c r="F27" s="2">
        <v>105.83333333333333</v>
      </c>
      <c r="G27" s="3">
        <v>101.66666666666666</v>
      </c>
      <c r="H27" s="11">
        <f t="shared" si="0"/>
        <v>-50.43789808917197</v>
      </c>
      <c r="I27" s="12">
        <f t="shared" si="1"/>
        <v>-37.86692759295499</v>
      </c>
      <c r="J27" s="13">
        <f t="shared" si="2"/>
        <v>-59.06040268456376</v>
      </c>
    </row>
    <row r="28" spans="1:10" ht="15.75">
      <c r="A28" s="4" t="s">
        <v>31</v>
      </c>
      <c r="B28" s="1">
        <v>7433.469682117348</v>
      </c>
      <c r="C28" s="2">
        <v>6740.302389561455</v>
      </c>
      <c r="D28" s="3">
        <v>693.1672925558935</v>
      </c>
      <c r="E28" s="1">
        <v>7243.688418988935</v>
      </c>
      <c r="F28" s="2">
        <v>6800.040103760309</v>
      </c>
      <c r="G28" s="3">
        <v>443.648315228626</v>
      </c>
      <c r="H28" s="11">
        <f>(E28-B28)/B28*100</f>
        <v>-2.553064332595165</v>
      </c>
      <c r="I28" s="12">
        <f>(F28-C28)/C28*100</f>
        <v>0.8862764716812701</v>
      </c>
      <c r="J28" s="13">
        <f>(G28-D28)/D28*100</f>
        <v>-35.99693465155059</v>
      </c>
    </row>
    <row r="29" spans="1:10" ht="15.75">
      <c r="A29" s="4" t="s">
        <v>33</v>
      </c>
      <c r="B29" s="1">
        <v>125.5420168067227</v>
      </c>
      <c r="C29" s="2">
        <v>116.26023312550828</v>
      </c>
      <c r="D29" s="3">
        <v>9.28178368121442</v>
      </c>
      <c r="E29" s="1">
        <v>114.3949579831933</v>
      </c>
      <c r="F29" s="2">
        <v>111.31964051129138</v>
      </c>
      <c r="G29" s="3">
        <v>3.075317471901912</v>
      </c>
      <c r="H29" s="11">
        <f t="shared" si="0"/>
        <v>-8.879145888416607</v>
      </c>
      <c r="I29" s="12">
        <f t="shared" si="1"/>
        <v>-4.249598062377269</v>
      </c>
      <c r="J29" s="13">
        <f t="shared" si="2"/>
        <v>-66.86717146698749</v>
      </c>
    </row>
    <row r="30" spans="1:10" ht="15.75">
      <c r="A30" s="4" t="s">
        <v>35</v>
      </c>
      <c r="B30" s="1">
        <v>3582.7333333333336</v>
      </c>
      <c r="C30" s="2">
        <v>1381.4555555555555</v>
      </c>
      <c r="D30" s="3">
        <v>2201.277777777778</v>
      </c>
      <c r="E30" s="1">
        <v>2610.9666666666667</v>
      </c>
      <c r="F30" s="2">
        <v>1055.0222222222221</v>
      </c>
      <c r="G30" s="3">
        <v>1555.9444444444443</v>
      </c>
      <c r="H30" s="11">
        <f t="shared" si="0"/>
        <v>-27.12361139539644</v>
      </c>
      <c r="I30" s="12">
        <f t="shared" si="1"/>
        <v>-23.629665972283668</v>
      </c>
      <c r="J30" s="13">
        <f t="shared" si="2"/>
        <v>-29.31630618580118</v>
      </c>
    </row>
    <row r="31" spans="1:10" ht="15.75">
      <c r="A31" s="4" t="s">
        <v>37</v>
      </c>
      <c r="B31" s="1">
        <v>822.3492063492063</v>
      </c>
      <c r="C31" s="2">
        <v>442.65291005290993</v>
      </c>
      <c r="D31" s="3">
        <v>379.6962962962963</v>
      </c>
      <c r="E31" s="1">
        <v>667.526984126984</v>
      </c>
      <c r="F31" s="2">
        <v>449.1343915343914</v>
      </c>
      <c r="G31" s="3">
        <v>218.3925925925926</v>
      </c>
      <c r="H31" s="11">
        <f t="shared" si="0"/>
        <v>-18.826822112415083</v>
      </c>
      <c r="I31" s="12">
        <f t="shared" si="1"/>
        <v>1.4642355973005443</v>
      </c>
      <c r="J31" s="13">
        <f t="shared" si="2"/>
        <v>-42.482295791958485</v>
      </c>
    </row>
    <row r="32" spans="1:10" ht="15.75">
      <c r="A32" s="4" t="s">
        <v>47</v>
      </c>
      <c r="B32" s="1">
        <v>1644.162842339008</v>
      </c>
      <c r="C32" s="2">
        <v>1416.0750783412302</v>
      </c>
      <c r="D32" s="3">
        <v>228.08776399777776</v>
      </c>
      <c r="E32" s="1">
        <v>1883.67144707624</v>
      </c>
      <c r="F32" s="2">
        <v>1663.4271271301516</v>
      </c>
      <c r="G32" s="3">
        <v>220.2443199460884</v>
      </c>
      <c r="H32" s="11">
        <f aca="true" t="shared" si="4" ref="H32:H47">(E32-B32)/B32*100</f>
        <v>14.567207004660428</v>
      </c>
      <c r="I32" s="12">
        <f t="shared" si="1"/>
        <v>17.46743887892342</v>
      </c>
      <c r="J32" s="13">
        <f t="shared" si="2"/>
        <v>-3.4387833499765312</v>
      </c>
    </row>
    <row r="33" spans="1:10" ht="15.75">
      <c r="A33" s="4" t="s">
        <v>48</v>
      </c>
      <c r="B33" s="1">
        <v>3841.355373305571</v>
      </c>
      <c r="C33" s="2">
        <v>3803.430276228113</v>
      </c>
      <c r="D33" s="3">
        <v>37.92509707745759</v>
      </c>
      <c r="E33" s="1">
        <v>2277.450516296265</v>
      </c>
      <c r="F33" s="2">
        <v>2247.020922999719</v>
      </c>
      <c r="G33" s="3">
        <v>30.429593296546084</v>
      </c>
      <c r="H33" s="11">
        <f t="shared" si="4"/>
        <v>-40.71231909125687</v>
      </c>
      <c r="I33" s="12">
        <f t="shared" si="1"/>
        <v>-40.92120113141382</v>
      </c>
      <c r="J33" s="13">
        <f t="shared" si="2"/>
        <v>-19.763967289530772</v>
      </c>
    </row>
    <row r="34" spans="1:10" ht="15.75">
      <c r="A34" s="4" t="s">
        <v>50</v>
      </c>
      <c r="B34" s="1">
        <v>3064.1556164383555</v>
      </c>
      <c r="C34" s="2">
        <v>1607.8261643835608</v>
      </c>
      <c r="D34" s="3">
        <v>1456.3294520547945</v>
      </c>
      <c r="E34" s="1">
        <v>2346.6506301369855</v>
      </c>
      <c r="F34" s="2">
        <v>1542.963301369862</v>
      </c>
      <c r="G34" s="3">
        <v>803.6873287671233</v>
      </c>
      <c r="H34" s="11">
        <f t="shared" si="4"/>
        <v>-23.416075295006312</v>
      </c>
      <c r="I34" s="12">
        <f t="shared" si="1"/>
        <v>-4.03419626142029</v>
      </c>
      <c r="J34" s="13">
        <f t="shared" si="2"/>
        <v>-44.81418145920429</v>
      </c>
    </row>
    <row r="35" spans="1:10" ht="15.75">
      <c r="A35" s="4" t="s">
        <v>41</v>
      </c>
      <c r="B35" s="1">
        <v>684</v>
      </c>
      <c r="C35" s="2">
        <v>631.1909090909091</v>
      </c>
      <c r="D35" s="3">
        <v>52.80909090909091</v>
      </c>
      <c r="E35" s="1">
        <v>851</v>
      </c>
      <c r="F35" s="2">
        <v>775.2181818181818</v>
      </c>
      <c r="G35" s="3">
        <v>75.78181818181818</v>
      </c>
      <c r="H35" s="11">
        <f t="shared" si="4"/>
        <v>24.415204678362574</v>
      </c>
      <c r="I35" s="12">
        <f t="shared" si="1"/>
        <v>22.818337630165196</v>
      </c>
      <c r="J35" s="13">
        <f t="shared" si="2"/>
        <v>43.501463246686164</v>
      </c>
    </row>
    <row r="36" spans="1:10" ht="15.75">
      <c r="A36" s="4" t="s">
        <v>46</v>
      </c>
      <c r="B36" s="1">
        <v>350</v>
      </c>
      <c r="C36" s="2">
        <v>325.6714285714286</v>
      </c>
      <c r="D36" s="3">
        <v>24.32857142857143</v>
      </c>
      <c r="E36" s="1">
        <v>301</v>
      </c>
      <c r="F36" s="2">
        <v>296.8285714285714</v>
      </c>
      <c r="G36" s="3">
        <v>4.171428571428572</v>
      </c>
      <c r="H36" s="11">
        <f t="shared" si="4"/>
        <v>-14.000000000000002</v>
      </c>
      <c r="I36" s="12">
        <f t="shared" si="1"/>
        <v>-8.856428477431246</v>
      </c>
      <c r="J36" s="13">
        <f t="shared" si="2"/>
        <v>-82.85378743394011</v>
      </c>
    </row>
    <row r="37" spans="1:10" ht="15.75">
      <c r="A37" s="4" t="s">
        <v>54</v>
      </c>
      <c r="B37" s="1">
        <v>6898.538461538461</v>
      </c>
      <c r="C37" s="2">
        <v>6775.490842490843</v>
      </c>
      <c r="D37" s="3">
        <v>123.04761904761904</v>
      </c>
      <c r="E37" s="1">
        <v>5074.8462392529755</v>
      </c>
      <c r="F37" s="2">
        <v>5018.1139945294835</v>
      </c>
      <c r="G37" s="3">
        <v>56.732244723491135</v>
      </c>
      <c r="H37" s="11">
        <f t="shared" si="4"/>
        <v>-26.43592164417359</v>
      </c>
      <c r="I37" s="12">
        <f t="shared" si="1"/>
        <v>-25.93726253661798</v>
      </c>
      <c r="J37" s="13">
        <f t="shared" si="2"/>
        <v>-53.89407356063026</v>
      </c>
    </row>
    <row r="38" spans="1:10" ht="15.75">
      <c r="A38" s="4" t="s">
        <v>59</v>
      </c>
      <c r="B38" s="1">
        <v>2215.2059139784947</v>
      </c>
      <c r="C38" s="2">
        <v>2037.2176357608264</v>
      </c>
      <c r="D38" s="3">
        <v>177.98827821766807</v>
      </c>
      <c r="E38" s="1">
        <v>2948.278494623656</v>
      </c>
      <c r="F38" s="2">
        <v>2915.098132213205</v>
      </c>
      <c r="G38" s="3">
        <v>33.18036241045091</v>
      </c>
      <c r="H38" s="11">
        <f t="shared" si="4"/>
        <v>33.09275115325817</v>
      </c>
      <c r="I38" s="12">
        <f t="shared" si="1"/>
        <v>43.09213120102029</v>
      </c>
      <c r="J38" s="13">
        <f t="shared" si="2"/>
        <v>-81.35811934206507</v>
      </c>
    </row>
    <row r="39" spans="1:10" ht="15" customHeight="1">
      <c r="A39" s="4" t="s">
        <v>51</v>
      </c>
      <c r="B39" s="1">
        <v>66</v>
      </c>
      <c r="C39" s="2">
        <v>0</v>
      </c>
      <c r="D39" s="3">
        <v>66</v>
      </c>
      <c r="E39" s="1">
        <v>27</v>
      </c>
      <c r="F39" s="2">
        <v>0</v>
      </c>
      <c r="G39" s="3">
        <v>27</v>
      </c>
      <c r="H39" s="11">
        <f t="shared" si="4"/>
        <v>-59.09090909090909</v>
      </c>
      <c r="I39" s="12" t="e">
        <f t="shared" si="1"/>
        <v>#DIV/0!</v>
      </c>
      <c r="J39" s="13">
        <f t="shared" si="2"/>
        <v>-59.09090909090909</v>
      </c>
    </row>
    <row r="40" spans="1:10" ht="15.75">
      <c r="A40" s="4" t="s">
        <v>61</v>
      </c>
      <c r="B40" s="1">
        <v>763</v>
      </c>
      <c r="C40" s="2">
        <v>146.38095238095235</v>
      </c>
      <c r="D40" s="3">
        <v>616.6190476190476</v>
      </c>
      <c r="E40" s="1">
        <v>521</v>
      </c>
      <c r="F40" s="2">
        <v>102.09523809523807</v>
      </c>
      <c r="G40" s="3">
        <v>418.9047619047619</v>
      </c>
      <c r="H40" s="11">
        <f t="shared" si="4"/>
        <v>-31.716906946264743</v>
      </c>
      <c r="I40" s="12">
        <f t="shared" si="1"/>
        <v>-30.253741054001303</v>
      </c>
      <c r="J40" s="13">
        <f t="shared" si="2"/>
        <v>-32.06425206579658</v>
      </c>
    </row>
    <row r="41" spans="1:10" ht="15.75">
      <c r="A41" s="4" t="s">
        <v>62</v>
      </c>
      <c r="B41" s="1">
        <v>7860.739388068608</v>
      </c>
      <c r="C41" s="2">
        <v>6019.218215109865</v>
      </c>
      <c r="D41" s="3">
        <v>1841.521172958743</v>
      </c>
      <c r="E41" s="1">
        <v>7585.783035391041</v>
      </c>
      <c r="F41" s="2">
        <v>6163.346047567769</v>
      </c>
      <c r="G41" s="3">
        <v>1422.436987823271</v>
      </c>
      <c r="H41" s="11">
        <f t="shared" si="4"/>
        <v>-3.4978433847445425</v>
      </c>
      <c r="I41" s="12">
        <f t="shared" si="1"/>
        <v>2.394460996547766</v>
      </c>
      <c r="J41" s="13">
        <f t="shared" si="2"/>
        <v>-22.757500228038975</v>
      </c>
    </row>
    <row r="42" spans="1:10" ht="15.75">
      <c r="A42" s="4" t="s">
        <v>63</v>
      </c>
      <c r="B42" s="1">
        <v>652</v>
      </c>
      <c r="C42" s="2">
        <v>640.8319223621722</v>
      </c>
      <c r="D42" s="3">
        <v>11.168077637827793</v>
      </c>
      <c r="E42" s="1">
        <v>360</v>
      </c>
      <c r="F42" s="2">
        <v>353.78536031385505</v>
      </c>
      <c r="G42" s="3">
        <v>6.2146396861449515</v>
      </c>
      <c r="H42" s="11">
        <f t="shared" si="4"/>
        <v>-44.785276073619634</v>
      </c>
      <c r="I42" s="12">
        <f t="shared" si="1"/>
        <v>-44.792800113676314</v>
      </c>
      <c r="J42" s="13">
        <f t="shared" si="2"/>
        <v>-44.35354151644573</v>
      </c>
    </row>
    <row r="43" spans="1:10" ht="15.75">
      <c r="A43" s="4" t="s">
        <v>64</v>
      </c>
      <c r="B43" s="1">
        <v>2784.4686387020183</v>
      </c>
      <c r="C43" s="2">
        <v>2740.042920719915</v>
      </c>
      <c r="D43" s="3">
        <v>44.42571798210375</v>
      </c>
      <c r="E43" s="1">
        <v>2067.7463395330433</v>
      </c>
      <c r="F43" s="2">
        <v>2009.3347694763647</v>
      </c>
      <c r="G43" s="3">
        <v>58.41157005667867</v>
      </c>
      <c r="H43" s="11">
        <f t="shared" si="4"/>
        <v>-25.740002570223798</v>
      </c>
      <c r="I43" s="12">
        <f t="shared" si="1"/>
        <v>-26.667762965244535</v>
      </c>
      <c r="J43" s="13">
        <f t="shared" si="2"/>
        <v>31.481431724319947</v>
      </c>
    </row>
    <row r="44" spans="1:10" ht="15.75">
      <c r="A44" s="4" t="s">
        <v>65</v>
      </c>
      <c r="B44" s="1">
        <v>4814.207492522774</v>
      </c>
      <c r="C44" s="2">
        <v>4459.851017984599</v>
      </c>
      <c r="D44" s="3">
        <v>354.3564745381763</v>
      </c>
      <c r="E44" s="1">
        <v>3199.0527685873676</v>
      </c>
      <c r="F44" s="2">
        <v>2957.9592903751827</v>
      </c>
      <c r="G44" s="3">
        <v>241.09347821218506</v>
      </c>
      <c r="H44" s="11">
        <f t="shared" si="4"/>
        <v>-33.54975302672346</v>
      </c>
      <c r="I44" s="12">
        <f t="shared" si="1"/>
        <v>-33.67582732142741</v>
      </c>
      <c r="J44" s="13">
        <f t="shared" si="2"/>
        <v>-31.963010263493562</v>
      </c>
    </row>
    <row r="45" spans="1:10" ht="15.75">
      <c r="A45" s="4" t="s">
        <v>77</v>
      </c>
      <c r="B45" s="1">
        <v>779.7549549549549</v>
      </c>
      <c r="C45" s="2">
        <v>683.3473039884803</v>
      </c>
      <c r="D45" s="3">
        <v>96.40765096647448</v>
      </c>
      <c r="E45" s="1">
        <v>635.1135135135133</v>
      </c>
      <c r="F45" s="2">
        <v>535.4396412455235</v>
      </c>
      <c r="G45" s="3">
        <v>99.67387226798988</v>
      </c>
      <c r="H45" s="11">
        <f t="shared" si="4"/>
        <v>-18.549602092595517</v>
      </c>
      <c r="I45" s="12">
        <f t="shared" si="1"/>
        <v>-21.644581295582345</v>
      </c>
      <c r="J45" s="13">
        <f t="shared" si="2"/>
        <v>3.3879274816593354</v>
      </c>
    </row>
    <row r="46" spans="1:10" ht="15.75">
      <c r="A46" s="4" t="s">
        <v>40</v>
      </c>
      <c r="B46" s="1">
        <v>910.9824175824174</v>
      </c>
      <c r="C46" s="2">
        <v>910.9824175824174</v>
      </c>
      <c r="D46" s="3">
        <v>0</v>
      </c>
      <c r="E46" s="1">
        <v>531.2329670329668</v>
      </c>
      <c r="F46" s="2">
        <v>531.2329670329668</v>
      </c>
      <c r="G46" s="3">
        <v>0</v>
      </c>
      <c r="H46" s="11">
        <f t="shared" si="4"/>
        <v>-41.685705807279675</v>
      </c>
      <c r="I46" s="12">
        <f t="shared" si="1"/>
        <v>-41.685705807279675</v>
      </c>
      <c r="J46" s="13" t="e">
        <f t="shared" si="2"/>
        <v>#DIV/0!</v>
      </c>
    </row>
    <row r="47" spans="1:10" ht="15.75">
      <c r="A47" s="4" t="s">
        <v>36</v>
      </c>
      <c r="B47" s="1">
        <v>48</v>
      </c>
      <c r="C47" s="2">
        <v>48</v>
      </c>
      <c r="D47" s="3">
        <v>0</v>
      </c>
      <c r="E47" s="1">
        <v>60</v>
      </c>
      <c r="F47" s="2">
        <v>60</v>
      </c>
      <c r="G47" s="3">
        <v>0</v>
      </c>
      <c r="H47" s="11">
        <f t="shared" si="4"/>
        <v>25</v>
      </c>
      <c r="I47" s="12">
        <f t="shared" si="1"/>
        <v>25</v>
      </c>
      <c r="J47" s="13" t="e">
        <f t="shared" si="2"/>
        <v>#DIV/0!</v>
      </c>
    </row>
    <row r="48" spans="1:10" ht="15.75">
      <c r="A48" s="4" t="s">
        <v>38</v>
      </c>
      <c r="B48" s="1">
        <v>0</v>
      </c>
      <c r="C48" s="2">
        <v>0</v>
      </c>
      <c r="D48" s="3">
        <v>0</v>
      </c>
      <c r="E48" s="1">
        <v>0</v>
      </c>
      <c r="F48" s="2">
        <v>0</v>
      </c>
      <c r="G48" s="3">
        <v>0</v>
      </c>
      <c r="H48" s="11" t="e">
        <f t="shared" si="0"/>
        <v>#DIV/0!</v>
      </c>
      <c r="I48" s="12" t="e">
        <f t="shared" si="1"/>
        <v>#DIV/0!</v>
      </c>
      <c r="J48" s="13" t="e">
        <f t="shared" si="2"/>
        <v>#DIV/0!</v>
      </c>
    </row>
    <row r="49" spans="1:10" ht="15.75">
      <c r="A49" s="4" t="s">
        <v>39</v>
      </c>
      <c r="B49" s="1">
        <v>1</v>
      </c>
      <c r="C49" s="2">
        <v>1</v>
      </c>
      <c r="D49" s="3">
        <v>0</v>
      </c>
      <c r="E49" s="1">
        <v>49</v>
      </c>
      <c r="F49" s="2">
        <v>48.81818181818181</v>
      </c>
      <c r="G49" s="3">
        <v>0.18181818181818182</v>
      </c>
      <c r="H49" s="11">
        <f t="shared" si="0"/>
        <v>4800</v>
      </c>
      <c r="I49" s="12">
        <f t="shared" si="1"/>
        <v>4781.818181818181</v>
      </c>
      <c r="J49" s="13" t="e">
        <f t="shared" si="2"/>
        <v>#DIV/0!</v>
      </c>
    </row>
    <row r="50" spans="1:10" ht="15.75">
      <c r="A50" s="4" t="s">
        <v>55</v>
      </c>
      <c r="B50" s="1">
        <v>31.631578947368425</v>
      </c>
      <c r="C50" s="2">
        <v>28.631578947368425</v>
      </c>
      <c r="D50" s="3">
        <v>0</v>
      </c>
      <c r="E50" s="1">
        <v>0</v>
      </c>
      <c r="F50" s="2">
        <v>0</v>
      </c>
      <c r="G50" s="3">
        <v>0</v>
      </c>
      <c r="H50" s="11">
        <f t="shared" si="0"/>
        <v>-100</v>
      </c>
      <c r="I50" s="12">
        <f t="shared" si="1"/>
        <v>-100</v>
      </c>
      <c r="J50" s="13" t="e">
        <f t="shared" si="2"/>
        <v>#DIV/0!</v>
      </c>
    </row>
    <row r="51" spans="1:10" ht="15.75">
      <c r="A51" s="4" t="s">
        <v>56</v>
      </c>
      <c r="B51" s="1">
        <v>0</v>
      </c>
      <c r="C51" s="2">
        <v>0</v>
      </c>
      <c r="D51" s="3">
        <v>0</v>
      </c>
      <c r="E51" s="1">
        <v>2.2334554334554335</v>
      </c>
      <c r="F51" s="2">
        <v>2.0014763244576907</v>
      </c>
      <c r="G51" s="3">
        <v>0.23197910899774252</v>
      </c>
      <c r="H51" s="11" t="e">
        <f t="shared" si="0"/>
        <v>#DIV/0!</v>
      </c>
      <c r="I51" s="12" t="e">
        <f t="shared" si="1"/>
        <v>#DIV/0!</v>
      </c>
      <c r="J51" s="13" t="e">
        <f t="shared" si="2"/>
        <v>#DIV/0!</v>
      </c>
    </row>
    <row r="52" spans="1:10" ht="15.75">
      <c r="A52" s="4" t="s">
        <v>57</v>
      </c>
      <c r="B52" s="1">
        <v>0</v>
      </c>
      <c r="C52" s="2">
        <v>0</v>
      </c>
      <c r="D52" s="3">
        <v>0</v>
      </c>
      <c r="E52" s="1">
        <v>7.633699633699633</v>
      </c>
      <c r="F52" s="2">
        <v>6.369508338452437</v>
      </c>
      <c r="G52" s="3">
        <v>1.2641912952471959</v>
      </c>
      <c r="H52" s="11" t="e">
        <f t="shared" si="0"/>
        <v>#DIV/0!</v>
      </c>
      <c r="I52" s="12" t="e">
        <f t="shared" si="1"/>
        <v>#DIV/0!</v>
      </c>
      <c r="J52" s="13" t="e">
        <f t="shared" si="2"/>
        <v>#DIV/0!</v>
      </c>
    </row>
    <row r="53" spans="1:10" ht="15.75">
      <c r="A53" s="4" t="s">
        <v>58</v>
      </c>
      <c r="B53" s="1">
        <v>2</v>
      </c>
      <c r="C53" s="2">
        <v>0</v>
      </c>
      <c r="D53" s="3">
        <v>2</v>
      </c>
      <c r="E53" s="1">
        <v>70</v>
      </c>
      <c r="F53" s="2">
        <v>18.571428571428566</v>
      </c>
      <c r="G53" s="3">
        <v>51.42857142857143</v>
      </c>
      <c r="H53" s="11">
        <f t="shared" si="0"/>
        <v>3400</v>
      </c>
      <c r="I53" s="12" t="e">
        <f t="shared" si="1"/>
        <v>#DIV/0!</v>
      </c>
      <c r="J53" s="13">
        <f t="shared" si="2"/>
        <v>2471.4285714285716</v>
      </c>
    </row>
    <row r="54" spans="1:10" ht="15.75">
      <c r="A54" s="4" t="s">
        <v>60</v>
      </c>
      <c r="B54" s="1">
        <v>0</v>
      </c>
      <c r="C54" s="2">
        <v>0</v>
      </c>
      <c r="D54" s="3">
        <v>0</v>
      </c>
      <c r="E54" s="1">
        <v>0.6666666666666665</v>
      </c>
      <c r="F54" s="2">
        <v>0.4761904761904761</v>
      </c>
      <c r="G54" s="3">
        <v>0.1904761904761904</v>
      </c>
      <c r="H54" s="11" t="e">
        <f t="shared" si="0"/>
        <v>#DIV/0!</v>
      </c>
      <c r="I54" s="12" t="e">
        <f t="shared" si="1"/>
        <v>#DIV/0!</v>
      </c>
      <c r="J54" s="13" t="e">
        <f t="shared" si="2"/>
        <v>#DIV/0!</v>
      </c>
    </row>
    <row r="55" spans="1:10" ht="15.75">
      <c r="A55" s="4" t="s">
        <v>66</v>
      </c>
      <c r="B55" s="1">
        <v>0</v>
      </c>
      <c r="C55" s="2">
        <v>0</v>
      </c>
      <c r="D55" s="3">
        <v>0</v>
      </c>
      <c r="E55" s="1">
        <v>0</v>
      </c>
      <c r="F55" s="2">
        <v>0</v>
      </c>
      <c r="G55" s="3">
        <v>0</v>
      </c>
      <c r="H55" s="11" t="e">
        <f t="shared" si="0"/>
        <v>#DIV/0!</v>
      </c>
      <c r="I55" s="12" t="e">
        <f t="shared" si="1"/>
        <v>#DIV/0!</v>
      </c>
      <c r="J55" s="13" t="e">
        <f t="shared" si="2"/>
        <v>#DIV/0!</v>
      </c>
    </row>
    <row r="56" spans="1:10" ht="15.75">
      <c r="A56" s="4" t="s">
        <v>67</v>
      </c>
      <c r="B56" s="1">
        <v>0</v>
      </c>
      <c r="C56" s="2">
        <v>0</v>
      </c>
      <c r="D56" s="3">
        <v>0</v>
      </c>
      <c r="E56" s="1">
        <v>1</v>
      </c>
      <c r="F56" s="2">
        <v>0</v>
      </c>
      <c r="G56" s="3">
        <v>1</v>
      </c>
      <c r="H56" s="11" t="e">
        <f t="shared" si="0"/>
        <v>#DIV/0!</v>
      </c>
      <c r="I56" s="12" t="e">
        <f t="shared" si="1"/>
        <v>#DIV/0!</v>
      </c>
      <c r="J56" s="13" t="e">
        <f t="shared" si="2"/>
        <v>#DIV/0!</v>
      </c>
    </row>
    <row r="57" spans="1:10" ht="15.75">
      <c r="A57" s="4" t="s">
        <v>68</v>
      </c>
      <c r="B57" s="1">
        <v>0</v>
      </c>
      <c r="C57" s="2">
        <v>0</v>
      </c>
      <c r="D57" s="3">
        <v>0</v>
      </c>
      <c r="E57" s="1">
        <v>10</v>
      </c>
      <c r="F57" s="2">
        <v>10</v>
      </c>
      <c r="G57" s="3">
        <v>0</v>
      </c>
      <c r="H57" s="11" t="e">
        <f t="shared" si="0"/>
        <v>#DIV/0!</v>
      </c>
      <c r="I57" s="12" t="e">
        <f t="shared" si="1"/>
        <v>#DIV/0!</v>
      </c>
      <c r="J57" s="13" t="e">
        <f t="shared" si="2"/>
        <v>#DIV/0!</v>
      </c>
    </row>
    <row r="58" spans="1:10" ht="15.75">
      <c r="A58" s="4" t="s">
        <v>69</v>
      </c>
      <c r="B58" s="1">
        <v>0</v>
      </c>
      <c r="C58" s="2">
        <v>0</v>
      </c>
      <c r="D58" s="3">
        <v>0</v>
      </c>
      <c r="E58" s="1">
        <v>1</v>
      </c>
      <c r="F58" s="2">
        <v>1</v>
      </c>
      <c r="G58" s="3">
        <v>0</v>
      </c>
      <c r="H58" s="11" t="e">
        <f aca="true" t="shared" si="5" ref="H58:H125">(E58-B58)/B58*100</f>
        <v>#DIV/0!</v>
      </c>
      <c r="I58" s="12" t="e">
        <f aca="true" t="shared" si="6" ref="I58:I125">(F58-C58)/C58*100</f>
        <v>#DIV/0!</v>
      </c>
      <c r="J58" s="13" t="e">
        <f aca="true" t="shared" si="7" ref="J58:J125">(G58-D58)/D58*100</f>
        <v>#DIV/0!</v>
      </c>
    </row>
    <row r="59" spans="1:10" ht="15.75">
      <c r="A59" s="4" t="s">
        <v>70</v>
      </c>
      <c r="B59" s="1">
        <v>0</v>
      </c>
      <c r="C59" s="2">
        <v>0</v>
      </c>
      <c r="D59" s="3">
        <v>0</v>
      </c>
      <c r="E59" s="1">
        <v>0</v>
      </c>
      <c r="F59" s="2">
        <v>0</v>
      </c>
      <c r="G59" s="3">
        <v>0</v>
      </c>
      <c r="H59" s="11" t="e">
        <f t="shared" si="5"/>
        <v>#DIV/0!</v>
      </c>
      <c r="I59" s="12" t="e">
        <f t="shared" si="6"/>
        <v>#DIV/0!</v>
      </c>
      <c r="J59" s="13" t="e">
        <f t="shared" si="7"/>
        <v>#DIV/0!</v>
      </c>
    </row>
    <row r="60" spans="1:10" ht="15.75">
      <c r="A60" s="4" t="s">
        <v>71</v>
      </c>
      <c r="B60" s="1">
        <v>0</v>
      </c>
      <c r="C60" s="2">
        <v>0</v>
      </c>
      <c r="D60" s="3">
        <v>0</v>
      </c>
      <c r="E60" s="1">
        <v>0</v>
      </c>
      <c r="F60" s="2">
        <v>0</v>
      </c>
      <c r="G60" s="3">
        <v>0</v>
      </c>
      <c r="H60" s="11" t="e">
        <f t="shared" si="5"/>
        <v>#DIV/0!</v>
      </c>
      <c r="I60" s="12" t="e">
        <f t="shared" si="6"/>
        <v>#DIV/0!</v>
      </c>
      <c r="J60" s="13" t="e">
        <f t="shared" si="7"/>
        <v>#DIV/0!</v>
      </c>
    </row>
    <row r="61" spans="1:10" ht="15.75">
      <c r="A61" s="4" t="s">
        <v>72</v>
      </c>
      <c r="B61" s="1">
        <v>0</v>
      </c>
      <c r="C61" s="2">
        <v>0</v>
      </c>
      <c r="D61" s="3">
        <v>0</v>
      </c>
      <c r="E61" s="1">
        <v>0</v>
      </c>
      <c r="F61" s="2">
        <v>0</v>
      </c>
      <c r="G61" s="3">
        <v>0</v>
      </c>
      <c r="H61" s="11" t="e">
        <f t="shared" si="5"/>
        <v>#DIV/0!</v>
      </c>
      <c r="I61" s="12" t="e">
        <f t="shared" si="6"/>
        <v>#DIV/0!</v>
      </c>
      <c r="J61" s="13" t="e">
        <f t="shared" si="7"/>
        <v>#DIV/0!</v>
      </c>
    </row>
    <row r="62" spans="1:10" ht="15.75">
      <c r="A62" s="4" t="s">
        <v>73</v>
      </c>
      <c r="B62" s="1">
        <v>41</v>
      </c>
      <c r="C62" s="2">
        <v>27</v>
      </c>
      <c r="D62" s="3">
        <v>14</v>
      </c>
      <c r="E62" s="1">
        <v>142</v>
      </c>
      <c r="F62" s="2">
        <v>126</v>
      </c>
      <c r="G62" s="3">
        <v>16</v>
      </c>
      <c r="H62" s="11">
        <f t="shared" si="5"/>
        <v>246.34146341463415</v>
      </c>
      <c r="I62" s="12">
        <f t="shared" si="6"/>
        <v>366.66666666666663</v>
      </c>
      <c r="J62" s="13">
        <f t="shared" si="7"/>
        <v>14.285714285714285</v>
      </c>
    </row>
    <row r="63" spans="1:10" ht="15.75">
      <c r="A63" s="4" t="s">
        <v>74</v>
      </c>
      <c r="B63" s="1">
        <v>0</v>
      </c>
      <c r="C63" s="2">
        <v>0</v>
      </c>
      <c r="D63" s="3">
        <v>0</v>
      </c>
      <c r="E63" s="1">
        <v>0</v>
      </c>
      <c r="F63" s="2">
        <v>0</v>
      </c>
      <c r="G63" s="3">
        <v>0</v>
      </c>
      <c r="H63" s="11" t="e">
        <f t="shared" si="5"/>
        <v>#DIV/0!</v>
      </c>
      <c r="I63" s="12" t="e">
        <f t="shared" si="6"/>
        <v>#DIV/0!</v>
      </c>
      <c r="J63" s="13" t="e">
        <f t="shared" si="7"/>
        <v>#DIV/0!</v>
      </c>
    </row>
    <row r="64" spans="1:10" ht="15.75">
      <c r="A64" s="4" t="s">
        <v>75</v>
      </c>
      <c r="B64" s="1">
        <v>0</v>
      </c>
      <c r="C64" s="2">
        <v>0</v>
      </c>
      <c r="D64" s="3">
        <v>0</v>
      </c>
      <c r="E64" s="1">
        <v>0</v>
      </c>
      <c r="F64" s="2">
        <v>0</v>
      </c>
      <c r="G64" s="3">
        <v>0</v>
      </c>
      <c r="H64" s="11" t="e">
        <f t="shared" si="5"/>
        <v>#DIV/0!</v>
      </c>
      <c r="I64" s="12" t="e">
        <f t="shared" si="6"/>
        <v>#DIV/0!</v>
      </c>
      <c r="J64" s="13" t="e">
        <f t="shared" si="7"/>
        <v>#DIV/0!</v>
      </c>
    </row>
    <row r="65" spans="1:10" ht="15.75">
      <c r="A65" s="4" t="s">
        <v>76</v>
      </c>
      <c r="B65" s="1">
        <v>0</v>
      </c>
      <c r="C65" s="2">
        <v>0</v>
      </c>
      <c r="D65" s="3">
        <v>0</v>
      </c>
      <c r="E65" s="1">
        <v>0</v>
      </c>
      <c r="F65" s="2">
        <v>0</v>
      </c>
      <c r="G65" s="3">
        <v>0</v>
      </c>
      <c r="H65" s="11" t="e">
        <f t="shared" si="5"/>
        <v>#DIV/0!</v>
      </c>
      <c r="I65" s="12" t="e">
        <f t="shared" si="6"/>
        <v>#DIV/0!</v>
      </c>
      <c r="J65" s="13" t="e">
        <f t="shared" si="7"/>
        <v>#DIV/0!</v>
      </c>
    </row>
    <row r="66" spans="1:10" ht="15.75">
      <c r="A66" s="4" t="s">
        <v>34</v>
      </c>
      <c r="B66" s="1">
        <v>0</v>
      </c>
      <c r="C66" s="2">
        <v>0</v>
      </c>
      <c r="D66" s="3">
        <v>0</v>
      </c>
      <c r="E66" s="1">
        <v>0</v>
      </c>
      <c r="F66" s="2">
        <v>0</v>
      </c>
      <c r="G66" s="3">
        <v>0</v>
      </c>
      <c r="H66" s="11" t="e">
        <f aca="true" t="shared" si="8" ref="H66:J69">(E66-B66)/B66*100</f>
        <v>#DIV/0!</v>
      </c>
      <c r="I66" s="12" t="e">
        <f t="shared" si="8"/>
        <v>#DIV/0!</v>
      </c>
      <c r="J66" s="13" t="e">
        <f t="shared" si="8"/>
        <v>#DIV/0!</v>
      </c>
    </row>
    <row r="67" spans="1:10" ht="16.5" thickBot="1">
      <c r="A67" s="4" t="s">
        <v>200</v>
      </c>
      <c r="B67" s="1">
        <v>4.989010989010989</v>
      </c>
      <c r="C67" s="2">
        <v>4.202534525515892</v>
      </c>
      <c r="D67" s="3">
        <v>0.786476463495097</v>
      </c>
      <c r="E67" s="1">
        <v>0</v>
      </c>
      <c r="F67" s="2">
        <v>0</v>
      </c>
      <c r="G67" s="3">
        <v>0</v>
      </c>
      <c r="H67" s="11">
        <f t="shared" si="8"/>
        <v>-100</v>
      </c>
      <c r="I67" s="12">
        <f t="shared" si="8"/>
        <v>-100</v>
      </c>
      <c r="J67" s="13">
        <f t="shared" si="8"/>
        <v>-100</v>
      </c>
    </row>
    <row r="68" spans="1:10" ht="21" customHeight="1" thickBot="1">
      <c r="A68" s="23" t="s">
        <v>208</v>
      </c>
      <c r="B68" s="24">
        <f aca="true" t="shared" si="9" ref="B68:G68">SUM(B27:B67)</f>
        <v>49839.95259464032</v>
      </c>
      <c r="C68" s="24">
        <f t="shared" si="9"/>
        <v>41157.395620096955</v>
      </c>
      <c r="D68" s="24">
        <f t="shared" si="9"/>
        <v>8679.556974543362</v>
      </c>
      <c r="E68" s="24">
        <f t="shared" si="9"/>
        <v>41797.436800943644</v>
      </c>
      <c r="F68" s="24">
        <f t="shared" si="9"/>
        <v>35906.45002248632</v>
      </c>
      <c r="G68" s="24">
        <f t="shared" si="9"/>
        <v>5890.986778457321</v>
      </c>
      <c r="H68" s="25">
        <f t="shared" si="8"/>
        <v>-16.13668427638423</v>
      </c>
      <c r="I68" s="25">
        <f t="shared" si="8"/>
        <v>-12.758206680712863</v>
      </c>
      <c r="J68" s="26">
        <f t="shared" si="8"/>
        <v>-32.1280245554555</v>
      </c>
    </row>
    <row r="69" spans="1:10" ht="15.75">
      <c r="A69" s="4" t="s">
        <v>88</v>
      </c>
      <c r="B69" s="1">
        <v>1123.102155965361</v>
      </c>
      <c r="C69" s="2">
        <v>1074.7823966284914</v>
      </c>
      <c r="D69" s="3">
        <v>48.31975933686949</v>
      </c>
      <c r="E69" s="1">
        <v>1594.7812065329563</v>
      </c>
      <c r="F69" s="2">
        <v>1542.9974877486716</v>
      </c>
      <c r="G69" s="3">
        <v>51.78371878428483</v>
      </c>
      <c r="H69" s="11">
        <f t="shared" si="8"/>
        <v>41.99787597791265</v>
      </c>
      <c r="I69" s="12">
        <f t="shared" si="8"/>
        <v>43.563710439334926</v>
      </c>
      <c r="J69" s="13">
        <f t="shared" si="8"/>
        <v>7.16882595226883</v>
      </c>
    </row>
    <row r="70" spans="1:10" ht="15.75">
      <c r="A70" s="4" t="s">
        <v>80</v>
      </c>
      <c r="B70" s="1">
        <v>191</v>
      </c>
      <c r="C70" s="2">
        <v>191</v>
      </c>
      <c r="D70" s="3">
        <v>0</v>
      </c>
      <c r="E70" s="1">
        <v>319</v>
      </c>
      <c r="F70" s="2">
        <v>319</v>
      </c>
      <c r="G70" s="3">
        <v>0</v>
      </c>
      <c r="H70" s="11">
        <f t="shared" si="5"/>
        <v>67.01570680628272</v>
      </c>
      <c r="I70" s="12">
        <f t="shared" si="6"/>
        <v>67.01570680628272</v>
      </c>
      <c r="J70" s="13" t="e">
        <f t="shared" si="7"/>
        <v>#DIV/0!</v>
      </c>
    </row>
    <row r="71" spans="1:10" ht="15.75">
      <c r="A71" s="4" t="s">
        <v>107</v>
      </c>
      <c r="B71" s="1">
        <v>40.83695652173913</v>
      </c>
      <c r="C71" s="2">
        <v>38.95017592359889</v>
      </c>
      <c r="D71" s="3">
        <v>1.8867805981402364</v>
      </c>
      <c r="E71" s="1">
        <v>241.6630434782609</v>
      </c>
      <c r="F71" s="2">
        <v>214.61918823825084</v>
      </c>
      <c r="G71" s="3">
        <v>27.043855240010053</v>
      </c>
      <c r="H71" s="11">
        <f aca="true" t="shared" si="10" ref="H71:J74">(E71-B71)/B71*100</f>
        <v>491.7753526750067</v>
      </c>
      <c r="I71" s="12">
        <f t="shared" si="10"/>
        <v>451.0095478367755</v>
      </c>
      <c r="J71" s="13">
        <f t="shared" si="10"/>
        <v>1333.3333333333333</v>
      </c>
    </row>
    <row r="72" spans="1:10" ht="15.75">
      <c r="A72" s="4" t="s">
        <v>118</v>
      </c>
      <c r="B72" s="1">
        <v>66</v>
      </c>
      <c r="C72" s="2">
        <v>66</v>
      </c>
      <c r="D72" s="3">
        <v>0</v>
      </c>
      <c r="E72" s="1">
        <v>116</v>
      </c>
      <c r="F72" s="2">
        <v>110.95081967213115</v>
      </c>
      <c r="G72" s="3">
        <v>5.049180327868852</v>
      </c>
      <c r="H72" s="11">
        <f t="shared" si="10"/>
        <v>75.75757575757575</v>
      </c>
      <c r="I72" s="12">
        <f t="shared" si="10"/>
        <v>68.10730253353205</v>
      </c>
      <c r="J72" s="13" t="e">
        <f t="shared" si="10"/>
        <v>#DIV/0!</v>
      </c>
    </row>
    <row r="73" spans="1:10" ht="15.75">
      <c r="A73" s="4" t="s">
        <v>78</v>
      </c>
      <c r="B73" s="1">
        <v>0</v>
      </c>
      <c r="C73" s="2">
        <v>0</v>
      </c>
      <c r="D73" s="3">
        <v>0</v>
      </c>
      <c r="E73" s="1">
        <v>0</v>
      </c>
      <c r="F73" s="2">
        <v>0</v>
      </c>
      <c r="G73" s="3">
        <v>0</v>
      </c>
      <c r="H73" s="11" t="e">
        <f t="shared" si="10"/>
        <v>#DIV/0!</v>
      </c>
      <c r="I73" s="12" t="e">
        <f t="shared" si="10"/>
        <v>#DIV/0!</v>
      </c>
      <c r="J73" s="13" t="e">
        <f t="shared" si="10"/>
        <v>#DIV/0!</v>
      </c>
    </row>
    <row r="74" spans="1:10" ht="15.75">
      <c r="A74" s="4" t="s">
        <v>79</v>
      </c>
      <c r="B74" s="1">
        <v>0</v>
      </c>
      <c r="C74" s="2">
        <v>0</v>
      </c>
      <c r="D74" s="3">
        <v>0</v>
      </c>
      <c r="E74" s="1">
        <v>0</v>
      </c>
      <c r="F74" s="2">
        <v>0</v>
      </c>
      <c r="G74" s="3">
        <v>0</v>
      </c>
      <c r="H74" s="11" t="e">
        <f t="shared" si="10"/>
        <v>#DIV/0!</v>
      </c>
      <c r="I74" s="12" t="e">
        <f t="shared" si="10"/>
        <v>#DIV/0!</v>
      </c>
      <c r="J74" s="13" t="e">
        <f t="shared" si="10"/>
        <v>#DIV/0!</v>
      </c>
    </row>
    <row r="75" spans="1:10" ht="15.75">
      <c r="A75" s="4" t="s">
        <v>81</v>
      </c>
      <c r="B75" s="1">
        <v>8</v>
      </c>
      <c r="C75" s="2">
        <v>8</v>
      </c>
      <c r="D75" s="3">
        <v>0</v>
      </c>
      <c r="E75" s="1">
        <v>70</v>
      </c>
      <c r="F75" s="2">
        <v>70</v>
      </c>
      <c r="G75" s="3">
        <v>0</v>
      </c>
      <c r="H75" s="11">
        <f t="shared" si="5"/>
        <v>775</v>
      </c>
      <c r="I75" s="12">
        <f t="shared" si="6"/>
        <v>775</v>
      </c>
      <c r="J75" s="13" t="e">
        <f t="shared" si="7"/>
        <v>#DIV/0!</v>
      </c>
    </row>
    <row r="76" spans="1:10" ht="15.75">
      <c r="A76" s="4" t="s">
        <v>82</v>
      </c>
      <c r="B76" s="1">
        <v>0</v>
      </c>
      <c r="C76" s="2">
        <v>0</v>
      </c>
      <c r="D76" s="3">
        <v>0</v>
      </c>
      <c r="E76" s="1">
        <v>3</v>
      </c>
      <c r="F76" s="2">
        <v>3</v>
      </c>
      <c r="G76" s="3">
        <v>0</v>
      </c>
      <c r="H76" s="11" t="e">
        <f t="shared" si="5"/>
        <v>#DIV/0!</v>
      </c>
      <c r="I76" s="12" t="e">
        <f t="shared" si="6"/>
        <v>#DIV/0!</v>
      </c>
      <c r="J76" s="13" t="e">
        <f t="shared" si="7"/>
        <v>#DIV/0!</v>
      </c>
    </row>
    <row r="77" spans="1:10" ht="15.75">
      <c r="A77" s="4" t="s">
        <v>83</v>
      </c>
      <c r="B77" s="1">
        <v>0</v>
      </c>
      <c r="C77" s="2">
        <v>0</v>
      </c>
      <c r="D77" s="3">
        <v>0</v>
      </c>
      <c r="E77" s="1">
        <v>5.934782608695653</v>
      </c>
      <c r="F77" s="2">
        <v>5.180070369439559</v>
      </c>
      <c r="G77" s="3">
        <v>0.7547122392560945</v>
      </c>
      <c r="H77" s="11" t="e">
        <f t="shared" si="5"/>
        <v>#DIV/0!</v>
      </c>
      <c r="I77" s="12" t="e">
        <f t="shared" si="6"/>
        <v>#DIV/0!</v>
      </c>
      <c r="J77" s="13" t="e">
        <f t="shared" si="7"/>
        <v>#DIV/0!</v>
      </c>
    </row>
    <row r="78" spans="1:10" ht="15.75">
      <c r="A78" s="4" t="s">
        <v>84</v>
      </c>
      <c r="B78" s="1">
        <v>0</v>
      </c>
      <c r="C78" s="2">
        <v>0</v>
      </c>
      <c r="D78" s="3">
        <v>0</v>
      </c>
      <c r="E78" s="1">
        <v>2</v>
      </c>
      <c r="F78" s="2">
        <v>2</v>
      </c>
      <c r="G78" s="3">
        <v>0</v>
      </c>
      <c r="H78" s="11" t="e">
        <f t="shared" si="5"/>
        <v>#DIV/0!</v>
      </c>
      <c r="I78" s="12" t="e">
        <f t="shared" si="6"/>
        <v>#DIV/0!</v>
      </c>
      <c r="J78" s="13" t="e">
        <f t="shared" si="7"/>
        <v>#DIV/0!</v>
      </c>
    </row>
    <row r="79" spans="1:10" ht="15.75">
      <c r="A79" s="4" t="s">
        <v>85</v>
      </c>
      <c r="B79" s="1">
        <v>0</v>
      </c>
      <c r="C79" s="2">
        <v>0</v>
      </c>
      <c r="D79" s="3">
        <v>0</v>
      </c>
      <c r="E79" s="1">
        <v>1</v>
      </c>
      <c r="F79" s="2">
        <v>1</v>
      </c>
      <c r="G79" s="3">
        <v>0</v>
      </c>
      <c r="H79" s="11" t="e">
        <f t="shared" si="5"/>
        <v>#DIV/0!</v>
      </c>
      <c r="I79" s="12" t="e">
        <f t="shared" si="6"/>
        <v>#DIV/0!</v>
      </c>
      <c r="J79" s="13" t="e">
        <f t="shared" si="7"/>
        <v>#DIV/0!</v>
      </c>
    </row>
    <row r="80" spans="1:10" ht="15.75">
      <c r="A80" s="4" t="s">
        <v>86</v>
      </c>
      <c r="B80" s="1">
        <v>10</v>
      </c>
      <c r="C80" s="2">
        <v>10</v>
      </c>
      <c r="D80" s="3">
        <v>0</v>
      </c>
      <c r="E80" s="1">
        <v>12</v>
      </c>
      <c r="F80" s="2">
        <v>12</v>
      </c>
      <c r="G80" s="3">
        <v>0</v>
      </c>
      <c r="H80" s="11">
        <f t="shared" si="5"/>
        <v>20</v>
      </c>
      <c r="I80" s="12">
        <f t="shared" si="6"/>
        <v>20</v>
      </c>
      <c r="J80" s="13" t="e">
        <f t="shared" si="7"/>
        <v>#DIV/0!</v>
      </c>
    </row>
    <row r="81" spans="1:10" ht="15.75">
      <c r="A81" s="4" t="s">
        <v>87</v>
      </c>
      <c r="B81" s="1">
        <v>0</v>
      </c>
      <c r="C81" s="2">
        <v>0</v>
      </c>
      <c r="D81" s="3">
        <v>0</v>
      </c>
      <c r="E81" s="1">
        <v>0.9891304347826089</v>
      </c>
      <c r="F81" s="2">
        <v>0.8633450615732597</v>
      </c>
      <c r="G81" s="3">
        <v>0.1257853732093491</v>
      </c>
      <c r="H81" s="11" t="e">
        <f t="shared" si="5"/>
        <v>#DIV/0!</v>
      </c>
      <c r="I81" s="12" t="e">
        <f t="shared" si="6"/>
        <v>#DIV/0!</v>
      </c>
      <c r="J81" s="13" t="e">
        <f t="shared" si="7"/>
        <v>#DIV/0!</v>
      </c>
    </row>
    <row r="82" spans="1:10" ht="15.75">
      <c r="A82" s="4" t="s">
        <v>89</v>
      </c>
      <c r="B82" s="1">
        <v>0</v>
      </c>
      <c r="C82" s="2">
        <v>0</v>
      </c>
      <c r="D82" s="3">
        <v>0</v>
      </c>
      <c r="E82" s="1">
        <v>3</v>
      </c>
      <c r="F82" s="2">
        <v>3</v>
      </c>
      <c r="G82" s="3">
        <v>0</v>
      </c>
      <c r="H82" s="11" t="e">
        <f t="shared" si="5"/>
        <v>#DIV/0!</v>
      </c>
      <c r="I82" s="12" t="e">
        <f t="shared" si="6"/>
        <v>#DIV/0!</v>
      </c>
      <c r="J82" s="13" t="e">
        <f t="shared" si="7"/>
        <v>#DIV/0!</v>
      </c>
    </row>
    <row r="83" spans="1:10" ht="15.75">
      <c r="A83" s="4" t="s">
        <v>90</v>
      </c>
      <c r="B83" s="1">
        <v>0</v>
      </c>
      <c r="C83" s="2">
        <v>0</v>
      </c>
      <c r="D83" s="3">
        <v>0</v>
      </c>
      <c r="E83" s="1">
        <v>2</v>
      </c>
      <c r="F83" s="2">
        <v>2</v>
      </c>
      <c r="G83" s="3">
        <v>0</v>
      </c>
      <c r="H83" s="11" t="e">
        <f t="shared" si="5"/>
        <v>#DIV/0!</v>
      </c>
      <c r="I83" s="12" t="e">
        <f t="shared" si="6"/>
        <v>#DIV/0!</v>
      </c>
      <c r="J83" s="13" t="e">
        <f t="shared" si="7"/>
        <v>#DIV/0!</v>
      </c>
    </row>
    <row r="84" spans="1:10" ht="15.75">
      <c r="A84" s="4" t="s">
        <v>91</v>
      </c>
      <c r="B84" s="1">
        <v>0</v>
      </c>
      <c r="C84" s="2">
        <v>0</v>
      </c>
      <c r="D84" s="3">
        <v>0</v>
      </c>
      <c r="E84" s="1">
        <v>9</v>
      </c>
      <c r="F84" s="2">
        <v>9</v>
      </c>
      <c r="G84" s="3">
        <v>0</v>
      </c>
      <c r="H84" s="11" t="e">
        <f t="shared" si="5"/>
        <v>#DIV/0!</v>
      </c>
      <c r="I84" s="12" t="e">
        <f t="shared" si="6"/>
        <v>#DIV/0!</v>
      </c>
      <c r="J84" s="13" t="e">
        <f t="shared" si="7"/>
        <v>#DIV/0!</v>
      </c>
    </row>
    <row r="85" spans="1:10" ht="15.75">
      <c r="A85" s="4" t="s">
        <v>92</v>
      </c>
      <c r="B85" s="1">
        <v>0</v>
      </c>
      <c r="C85" s="2">
        <v>0</v>
      </c>
      <c r="D85" s="3">
        <v>0</v>
      </c>
      <c r="E85" s="1">
        <v>8</v>
      </c>
      <c r="F85" s="2">
        <v>8</v>
      </c>
      <c r="G85" s="3">
        <v>0</v>
      </c>
      <c r="H85" s="11" t="e">
        <f t="shared" si="5"/>
        <v>#DIV/0!</v>
      </c>
      <c r="I85" s="12" t="e">
        <f t="shared" si="6"/>
        <v>#DIV/0!</v>
      </c>
      <c r="J85" s="13" t="e">
        <f t="shared" si="7"/>
        <v>#DIV/0!</v>
      </c>
    </row>
    <row r="86" spans="1:10" ht="15.75">
      <c r="A86" s="4" t="s">
        <v>93</v>
      </c>
      <c r="B86" s="1">
        <v>0</v>
      </c>
      <c r="C86" s="2">
        <v>0</v>
      </c>
      <c r="D86" s="3">
        <v>0</v>
      </c>
      <c r="E86" s="1">
        <v>0</v>
      </c>
      <c r="F86" s="2">
        <v>0</v>
      </c>
      <c r="G86" s="3">
        <v>0</v>
      </c>
      <c r="H86" s="11" t="e">
        <f t="shared" si="5"/>
        <v>#DIV/0!</v>
      </c>
      <c r="I86" s="12" t="e">
        <f t="shared" si="6"/>
        <v>#DIV/0!</v>
      </c>
      <c r="J86" s="13" t="e">
        <f t="shared" si="7"/>
        <v>#DIV/0!</v>
      </c>
    </row>
    <row r="87" spans="1:10" ht="15.75">
      <c r="A87" s="4" t="s">
        <v>94</v>
      </c>
      <c r="B87" s="1">
        <v>7</v>
      </c>
      <c r="C87" s="2">
        <v>7</v>
      </c>
      <c r="D87" s="3">
        <v>0</v>
      </c>
      <c r="E87" s="1">
        <v>17</v>
      </c>
      <c r="F87" s="2">
        <v>17</v>
      </c>
      <c r="G87" s="3">
        <v>0</v>
      </c>
      <c r="H87" s="11">
        <f t="shared" si="5"/>
        <v>142.85714285714286</v>
      </c>
      <c r="I87" s="12">
        <f t="shared" si="6"/>
        <v>142.85714285714286</v>
      </c>
      <c r="J87" s="13" t="e">
        <f t="shared" si="7"/>
        <v>#DIV/0!</v>
      </c>
    </row>
    <row r="88" spans="1:10" ht="15.75">
      <c r="A88" s="4" t="s">
        <v>95</v>
      </c>
      <c r="B88" s="1">
        <v>0</v>
      </c>
      <c r="C88" s="2">
        <v>0</v>
      </c>
      <c r="D88" s="3">
        <v>0</v>
      </c>
      <c r="E88" s="1">
        <v>1</v>
      </c>
      <c r="F88" s="2">
        <v>1</v>
      </c>
      <c r="G88" s="3">
        <v>0</v>
      </c>
      <c r="H88" s="11" t="e">
        <f t="shared" si="5"/>
        <v>#DIV/0!</v>
      </c>
      <c r="I88" s="12" t="e">
        <f t="shared" si="6"/>
        <v>#DIV/0!</v>
      </c>
      <c r="J88" s="13" t="e">
        <f t="shared" si="7"/>
        <v>#DIV/0!</v>
      </c>
    </row>
    <row r="89" spans="1:10" ht="15.75">
      <c r="A89" s="4" t="s">
        <v>96</v>
      </c>
      <c r="B89" s="1">
        <v>0</v>
      </c>
      <c r="C89" s="2">
        <v>0</v>
      </c>
      <c r="D89" s="3">
        <v>0</v>
      </c>
      <c r="E89" s="1">
        <v>3.9673913043478266</v>
      </c>
      <c r="F89" s="2">
        <v>3.5900351847197793</v>
      </c>
      <c r="G89" s="3">
        <v>0.37735611962804727</v>
      </c>
      <c r="H89" s="11" t="e">
        <f t="shared" si="5"/>
        <v>#DIV/0!</v>
      </c>
      <c r="I89" s="12" t="e">
        <f t="shared" si="6"/>
        <v>#DIV/0!</v>
      </c>
      <c r="J89" s="13" t="e">
        <f t="shared" si="7"/>
        <v>#DIV/0!</v>
      </c>
    </row>
    <row r="90" spans="1:10" ht="15.75">
      <c r="A90" s="4" t="s">
        <v>97</v>
      </c>
      <c r="B90" s="1">
        <v>0</v>
      </c>
      <c r="C90" s="2">
        <v>0</v>
      </c>
      <c r="D90" s="3">
        <v>0</v>
      </c>
      <c r="E90" s="1">
        <v>1</v>
      </c>
      <c r="F90" s="2">
        <v>1</v>
      </c>
      <c r="G90" s="3">
        <v>0</v>
      </c>
      <c r="H90" s="11" t="e">
        <f t="shared" si="5"/>
        <v>#DIV/0!</v>
      </c>
      <c r="I90" s="12" t="e">
        <f t="shared" si="6"/>
        <v>#DIV/0!</v>
      </c>
      <c r="J90" s="13" t="e">
        <f t="shared" si="7"/>
        <v>#DIV/0!</v>
      </c>
    </row>
    <row r="91" spans="1:10" ht="15.75">
      <c r="A91" s="4" t="s">
        <v>98</v>
      </c>
      <c r="B91" s="1">
        <v>0</v>
      </c>
      <c r="C91" s="2">
        <v>0</v>
      </c>
      <c r="D91" s="3">
        <v>0</v>
      </c>
      <c r="E91" s="1">
        <v>0</v>
      </c>
      <c r="F91" s="2">
        <v>0</v>
      </c>
      <c r="G91" s="3">
        <v>0</v>
      </c>
      <c r="H91" s="11" t="e">
        <f t="shared" si="5"/>
        <v>#DIV/0!</v>
      </c>
      <c r="I91" s="12" t="e">
        <f t="shared" si="6"/>
        <v>#DIV/0!</v>
      </c>
      <c r="J91" s="13" t="e">
        <f t="shared" si="7"/>
        <v>#DIV/0!</v>
      </c>
    </row>
    <row r="92" spans="1:10" ht="15.75">
      <c r="A92" s="4" t="s">
        <v>99</v>
      </c>
      <c r="B92" s="1">
        <v>0</v>
      </c>
      <c r="C92" s="2">
        <v>0</v>
      </c>
      <c r="D92" s="3">
        <v>0</v>
      </c>
      <c r="E92" s="1">
        <v>1</v>
      </c>
      <c r="F92" s="2">
        <v>0</v>
      </c>
      <c r="G92" s="3">
        <v>0</v>
      </c>
      <c r="H92" s="11" t="e">
        <f t="shared" si="5"/>
        <v>#DIV/0!</v>
      </c>
      <c r="I92" s="12" t="e">
        <f t="shared" si="6"/>
        <v>#DIV/0!</v>
      </c>
      <c r="J92" s="13" t="e">
        <f t="shared" si="7"/>
        <v>#DIV/0!</v>
      </c>
    </row>
    <row r="93" spans="1:10" ht="15.75">
      <c r="A93" s="4" t="s">
        <v>100</v>
      </c>
      <c r="B93" s="1">
        <v>82</v>
      </c>
      <c r="C93" s="2">
        <v>82</v>
      </c>
      <c r="D93" s="3">
        <v>0</v>
      </c>
      <c r="E93" s="1">
        <v>91</v>
      </c>
      <c r="F93" s="2">
        <v>91</v>
      </c>
      <c r="G93" s="3">
        <v>0</v>
      </c>
      <c r="H93" s="11">
        <f t="shared" si="5"/>
        <v>10.975609756097562</v>
      </c>
      <c r="I93" s="12">
        <f t="shared" si="6"/>
        <v>10.975609756097562</v>
      </c>
      <c r="J93" s="13" t="e">
        <f t="shared" si="7"/>
        <v>#DIV/0!</v>
      </c>
    </row>
    <row r="94" spans="1:10" ht="15.75">
      <c r="A94" s="4" t="s">
        <v>101</v>
      </c>
      <c r="B94" s="1">
        <v>7.913043478260871</v>
      </c>
      <c r="C94" s="2">
        <v>6.906760492586078</v>
      </c>
      <c r="D94" s="3">
        <v>1.0062829856747928</v>
      </c>
      <c r="E94" s="1">
        <v>9.89130434782609</v>
      </c>
      <c r="F94" s="2">
        <v>8.633450615732597</v>
      </c>
      <c r="G94" s="3">
        <v>1.257853732093491</v>
      </c>
      <c r="H94" s="11">
        <f t="shared" si="5"/>
        <v>25.00000000000001</v>
      </c>
      <c r="I94" s="12">
        <f t="shared" si="6"/>
        <v>24.999999999999996</v>
      </c>
      <c r="J94" s="13">
        <f t="shared" si="7"/>
        <v>25.000000000000007</v>
      </c>
    </row>
    <row r="95" spans="1:10" ht="15.75">
      <c r="A95" s="4" t="s">
        <v>102</v>
      </c>
      <c r="B95" s="1">
        <v>0</v>
      </c>
      <c r="C95" s="2">
        <v>0</v>
      </c>
      <c r="D95" s="3">
        <v>0</v>
      </c>
      <c r="E95" s="1">
        <v>0.9891304347826089</v>
      </c>
      <c r="F95" s="2">
        <v>0.8633450615732597</v>
      </c>
      <c r="G95" s="3">
        <v>0.1257853732093491</v>
      </c>
      <c r="H95" s="11" t="e">
        <f t="shared" si="5"/>
        <v>#DIV/0!</v>
      </c>
      <c r="I95" s="12" t="e">
        <f t="shared" si="6"/>
        <v>#DIV/0!</v>
      </c>
      <c r="J95" s="13" t="e">
        <f t="shared" si="7"/>
        <v>#DIV/0!</v>
      </c>
    </row>
    <row r="96" spans="1:10" ht="15.75">
      <c r="A96" s="4" t="s">
        <v>103</v>
      </c>
      <c r="B96" s="1">
        <v>6</v>
      </c>
      <c r="C96" s="2">
        <v>5</v>
      </c>
      <c r="D96" s="3">
        <v>0</v>
      </c>
      <c r="E96" s="1">
        <v>5</v>
      </c>
      <c r="F96" s="2">
        <v>5</v>
      </c>
      <c r="G96" s="3">
        <v>0</v>
      </c>
      <c r="H96" s="11">
        <f t="shared" si="5"/>
        <v>-16.666666666666664</v>
      </c>
      <c r="I96" s="12">
        <f t="shared" si="6"/>
        <v>0</v>
      </c>
      <c r="J96" s="13" t="e">
        <f t="shared" si="7"/>
        <v>#DIV/0!</v>
      </c>
    </row>
    <row r="97" spans="1:10" ht="15.75">
      <c r="A97" s="4" t="s">
        <v>104</v>
      </c>
      <c r="B97" s="1">
        <v>0</v>
      </c>
      <c r="C97" s="2">
        <v>0</v>
      </c>
      <c r="D97" s="3">
        <v>0</v>
      </c>
      <c r="E97" s="1">
        <v>0</v>
      </c>
      <c r="F97" s="2">
        <v>0</v>
      </c>
      <c r="G97" s="3">
        <v>0</v>
      </c>
      <c r="H97" s="11" t="e">
        <f t="shared" si="5"/>
        <v>#DIV/0!</v>
      </c>
      <c r="I97" s="12" t="e">
        <f t="shared" si="6"/>
        <v>#DIV/0!</v>
      </c>
      <c r="J97" s="13" t="e">
        <f t="shared" si="7"/>
        <v>#DIV/0!</v>
      </c>
    </row>
    <row r="98" spans="1:10" ht="15.75">
      <c r="A98" s="4" t="s">
        <v>105</v>
      </c>
      <c r="B98" s="1">
        <v>0</v>
      </c>
      <c r="C98" s="2">
        <v>0</v>
      </c>
      <c r="D98" s="3">
        <v>0</v>
      </c>
      <c r="E98" s="1">
        <v>0</v>
      </c>
      <c r="F98" s="2">
        <v>0</v>
      </c>
      <c r="G98" s="3">
        <v>0</v>
      </c>
      <c r="H98" s="11" t="e">
        <f t="shared" si="5"/>
        <v>#DIV/0!</v>
      </c>
      <c r="I98" s="12" t="e">
        <f t="shared" si="6"/>
        <v>#DIV/0!</v>
      </c>
      <c r="J98" s="13" t="e">
        <f t="shared" si="7"/>
        <v>#DIV/0!</v>
      </c>
    </row>
    <row r="99" spans="1:10" ht="15.75">
      <c r="A99" s="4" t="s">
        <v>106</v>
      </c>
      <c r="B99" s="1">
        <v>0</v>
      </c>
      <c r="C99" s="2">
        <v>0</v>
      </c>
      <c r="D99" s="3">
        <v>0</v>
      </c>
      <c r="E99" s="1">
        <v>2</v>
      </c>
      <c r="F99" s="2">
        <v>2</v>
      </c>
      <c r="G99" s="3">
        <v>0</v>
      </c>
      <c r="H99" s="11" t="e">
        <f t="shared" si="5"/>
        <v>#DIV/0!</v>
      </c>
      <c r="I99" s="12" t="e">
        <f t="shared" si="6"/>
        <v>#DIV/0!</v>
      </c>
      <c r="J99" s="13" t="e">
        <f t="shared" si="7"/>
        <v>#DIV/0!</v>
      </c>
    </row>
    <row r="100" spans="1:10" ht="15.75">
      <c r="A100" s="4" t="s">
        <v>108</v>
      </c>
      <c r="B100" s="1">
        <v>0</v>
      </c>
      <c r="C100" s="2">
        <v>0</v>
      </c>
      <c r="D100" s="3">
        <v>0</v>
      </c>
      <c r="E100" s="1">
        <v>3.9565217391304355</v>
      </c>
      <c r="F100" s="2">
        <v>3.453380246293039</v>
      </c>
      <c r="G100" s="3">
        <v>0.5031414928373964</v>
      </c>
      <c r="H100" s="11" t="e">
        <f t="shared" si="5"/>
        <v>#DIV/0!</v>
      </c>
      <c r="I100" s="12" t="e">
        <f t="shared" si="6"/>
        <v>#DIV/0!</v>
      </c>
      <c r="J100" s="13" t="e">
        <f t="shared" si="7"/>
        <v>#DIV/0!</v>
      </c>
    </row>
    <row r="101" spans="1:10" ht="15.75">
      <c r="A101" s="4" t="s">
        <v>109</v>
      </c>
      <c r="B101" s="1">
        <v>0</v>
      </c>
      <c r="C101" s="2">
        <v>0</v>
      </c>
      <c r="D101" s="3">
        <v>0</v>
      </c>
      <c r="E101" s="1">
        <v>0</v>
      </c>
      <c r="F101" s="2">
        <v>0</v>
      </c>
      <c r="G101" s="3">
        <v>0</v>
      </c>
      <c r="H101" s="11" t="e">
        <f t="shared" si="5"/>
        <v>#DIV/0!</v>
      </c>
      <c r="I101" s="12" t="e">
        <f t="shared" si="6"/>
        <v>#DIV/0!</v>
      </c>
      <c r="J101" s="13" t="e">
        <f t="shared" si="7"/>
        <v>#DIV/0!</v>
      </c>
    </row>
    <row r="102" spans="1:10" ht="15.75">
      <c r="A102" s="4" t="s">
        <v>110</v>
      </c>
      <c r="B102" s="1">
        <v>0</v>
      </c>
      <c r="C102" s="2">
        <v>0</v>
      </c>
      <c r="D102" s="3">
        <v>0</v>
      </c>
      <c r="E102" s="1">
        <v>1</v>
      </c>
      <c r="F102" s="2">
        <v>1</v>
      </c>
      <c r="G102" s="3">
        <v>0</v>
      </c>
      <c r="H102" s="11" t="e">
        <f t="shared" si="5"/>
        <v>#DIV/0!</v>
      </c>
      <c r="I102" s="12" t="e">
        <f t="shared" si="6"/>
        <v>#DIV/0!</v>
      </c>
      <c r="J102" s="13" t="e">
        <f t="shared" si="7"/>
        <v>#DIV/0!</v>
      </c>
    </row>
    <row r="103" spans="1:10" ht="15.75">
      <c r="A103" s="4" t="s">
        <v>111</v>
      </c>
      <c r="B103" s="1">
        <v>33</v>
      </c>
      <c r="C103" s="2">
        <v>33</v>
      </c>
      <c r="D103" s="3">
        <v>0</v>
      </c>
      <c r="E103" s="1">
        <v>9</v>
      </c>
      <c r="F103" s="2">
        <v>9</v>
      </c>
      <c r="G103" s="3">
        <v>0</v>
      </c>
      <c r="H103" s="11">
        <f t="shared" si="5"/>
        <v>-72.72727272727273</v>
      </c>
      <c r="I103" s="12">
        <f t="shared" si="6"/>
        <v>-72.72727272727273</v>
      </c>
      <c r="J103" s="13" t="e">
        <f t="shared" si="7"/>
        <v>#DIV/0!</v>
      </c>
    </row>
    <row r="104" spans="1:10" ht="15.75">
      <c r="A104" s="4" t="s">
        <v>112</v>
      </c>
      <c r="B104" s="1">
        <v>0</v>
      </c>
      <c r="C104" s="2">
        <v>0</v>
      </c>
      <c r="D104" s="3">
        <v>0</v>
      </c>
      <c r="E104" s="1">
        <v>22.760869565217394</v>
      </c>
      <c r="F104" s="2">
        <v>19.993591354611713</v>
      </c>
      <c r="G104" s="3">
        <v>2.76727821060568</v>
      </c>
      <c r="H104" s="11" t="e">
        <f t="shared" si="5"/>
        <v>#DIV/0!</v>
      </c>
      <c r="I104" s="12" t="e">
        <f t="shared" si="6"/>
        <v>#DIV/0!</v>
      </c>
      <c r="J104" s="13" t="e">
        <f t="shared" si="7"/>
        <v>#DIV/0!</v>
      </c>
    </row>
    <row r="105" spans="1:10" ht="15.75">
      <c r="A105" s="4" t="s">
        <v>113</v>
      </c>
      <c r="B105" s="1">
        <v>23.750000000000004</v>
      </c>
      <c r="C105" s="2">
        <v>20.856936416184972</v>
      </c>
      <c r="D105" s="3">
        <v>2.8930635838150294</v>
      </c>
      <c r="E105" s="1">
        <v>78.1521739130435</v>
      </c>
      <c r="F105" s="2">
        <v>68.34091480271425</v>
      </c>
      <c r="G105" s="3">
        <v>9.811259110329228</v>
      </c>
      <c r="H105" s="11">
        <f t="shared" si="5"/>
        <v>229.0617848970252</v>
      </c>
      <c r="I105" s="12">
        <f t="shared" si="6"/>
        <v>227.66516346898263</v>
      </c>
      <c r="J105" s="13">
        <f t="shared" si="7"/>
        <v>239.1304347826086</v>
      </c>
    </row>
    <row r="106" spans="1:10" ht="15.75">
      <c r="A106" s="4" t="s">
        <v>114</v>
      </c>
      <c r="B106" s="1">
        <v>0</v>
      </c>
      <c r="C106" s="2">
        <v>0</v>
      </c>
      <c r="D106" s="3">
        <v>0</v>
      </c>
      <c r="E106" s="1">
        <v>6.923913043478262</v>
      </c>
      <c r="F106" s="2">
        <v>6.043415431012818</v>
      </c>
      <c r="G106" s="3">
        <v>0.8804976124654437</v>
      </c>
      <c r="H106" s="11" t="e">
        <f t="shared" si="5"/>
        <v>#DIV/0!</v>
      </c>
      <c r="I106" s="12" t="e">
        <f t="shared" si="6"/>
        <v>#DIV/0!</v>
      </c>
      <c r="J106" s="13" t="e">
        <f t="shared" si="7"/>
        <v>#DIV/0!</v>
      </c>
    </row>
    <row r="107" spans="1:10" ht="15.75">
      <c r="A107" s="4" t="s">
        <v>115</v>
      </c>
      <c r="B107" s="1">
        <v>0</v>
      </c>
      <c r="C107" s="2">
        <v>0</v>
      </c>
      <c r="D107" s="3">
        <v>0</v>
      </c>
      <c r="E107" s="1">
        <v>2.9673913043478266</v>
      </c>
      <c r="F107" s="2">
        <v>2.5900351847197793</v>
      </c>
      <c r="G107" s="3">
        <v>0.37735611962804727</v>
      </c>
      <c r="H107" s="11" t="e">
        <f t="shared" si="5"/>
        <v>#DIV/0!</v>
      </c>
      <c r="I107" s="12" t="e">
        <f t="shared" si="6"/>
        <v>#DIV/0!</v>
      </c>
      <c r="J107" s="13" t="e">
        <f t="shared" si="7"/>
        <v>#DIV/0!</v>
      </c>
    </row>
    <row r="108" spans="1:10" ht="15.75">
      <c r="A108" s="4" t="s">
        <v>116</v>
      </c>
      <c r="B108" s="1">
        <v>36</v>
      </c>
      <c r="C108" s="2">
        <v>36</v>
      </c>
      <c r="D108" s="3">
        <v>0</v>
      </c>
      <c r="E108" s="1">
        <v>87</v>
      </c>
      <c r="F108" s="2">
        <v>87</v>
      </c>
      <c r="G108" s="3">
        <v>0</v>
      </c>
      <c r="H108" s="11">
        <f t="shared" si="5"/>
        <v>141.66666666666669</v>
      </c>
      <c r="I108" s="12">
        <f t="shared" si="6"/>
        <v>141.66666666666669</v>
      </c>
      <c r="J108" s="13" t="e">
        <f t="shared" si="7"/>
        <v>#DIV/0!</v>
      </c>
    </row>
    <row r="109" spans="1:10" ht="15.75">
      <c r="A109" s="4" t="s">
        <v>117</v>
      </c>
      <c r="B109" s="1">
        <v>0</v>
      </c>
      <c r="C109" s="2">
        <v>0</v>
      </c>
      <c r="D109" s="3">
        <v>0</v>
      </c>
      <c r="E109" s="1">
        <v>0</v>
      </c>
      <c r="F109" s="2">
        <v>0</v>
      </c>
      <c r="G109" s="3">
        <v>0</v>
      </c>
      <c r="H109" s="11" t="e">
        <f t="shared" si="5"/>
        <v>#DIV/0!</v>
      </c>
      <c r="I109" s="12" t="e">
        <f t="shared" si="6"/>
        <v>#DIV/0!</v>
      </c>
      <c r="J109" s="13" t="e">
        <f t="shared" si="7"/>
        <v>#DIV/0!</v>
      </c>
    </row>
    <row r="110" spans="1:10" ht="15.75">
      <c r="A110" s="4" t="s">
        <v>25</v>
      </c>
      <c r="B110" s="1">
        <v>84</v>
      </c>
      <c r="C110" s="2">
        <v>84</v>
      </c>
      <c r="D110" s="3">
        <v>0</v>
      </c>
      <c r="E110" s="1">
        <v>66</v>
      </c>
      <c r="F110" s="2">
        <v>66</v>
      </c>
      <c r="G110" s="3">
        <v>0</v>
      </c>
      <c r="H110" s="11">
        <f aca="true" t="shared" si="11" ref="H110:J113">(E110-B110)/B110*100</f>
        <v>-21.428571428571427</v>
      </c>
      <c r="I110" s="12">
        <f t="shared" si="11"/>
        <v>-21.428571428571427</v>
      </c>
      <c r="J110" s="13" t="e">
        <f t="shared" si="11"/>
        <v>#DIV/0!</v>
      </c>
    </row>
    <row r="111" spans="1:10" ht="15.75">
      <c r="A111" s="4" t="s">
        <v>26</v>
      </c>
      <c r="B111" s="1">
        <v>0</v>
      </c>
      <c r="C111" s="2">
        <v>0</v>
      </c>
      <c r="D111" s="3">
        <v>0</v>
      </c>
      <c r="E111" s="1">
        <v>0</v>
      </c>
      <c r="F111" s="2">
        <v>0</v>
      </c>
      <c r="G111" s="3">
        <v>0</v>
      </c>
      <c r="H111" s="11" t="e">
        <f t="shared" si="11"/>
        <v>#DIV/0!</v>
      </c>
      <c r="I111" s="12" t="e">
        <f t="shared" si="11"/>
        <v>#DIV/0!</v>
      </c>
      <c r="J111" s="13" t="e">
        <f t="shared" si="11"/>
        <v>#DIV/0!</v>
      </c>
    </row>
    <row r="112" spans="1:10" ht="16.5" thickBot="1">
      <c r="A112" s="4" t="s">
        <v>201</v>
      </c>
      <c r="B112" s="1">
        <v>70</v>
      </c>
      <c r="C112" s="2">
        <v>60</v>
      </c>
      <c r="D112" s="3">
        <v>10</v>
      </c>
      <c r="E112" s="1">
        <v>16</v>
      </c>
      <c r="F112" s="2">
        <v>16</v>
      </c>
      <c r="G112" s="3">
        <v>0</v>
      </c>
      <c r="H112" s="14">
        <f t="shared" si="11"/>
        <v>-77.14285714285715</v>
      </c>
      <c r="I112" s="15">
        <f t="shared" si="11"/>
        <v>-73.33333333333333</v>
      </c>
      <c r="J112" s="16">
        <f t="shared" si="11"/>
        <v>-100</v>
      </c>
    </row>
    <row r="113" spans="1:10" ht="21" customHeight="1" thickBot="1">
      <c r="A113" s="23" t="s">
        <v>209</v>
      </c>
      <c r="B113" s="24">
        <f aca="true" t="shared" si="12" ref="B113:G113">SUM(B69:B112)</f>
        <v>1788.602155965361</v>
      </c>
      <c r="C113" s="24">
        <f t="shared" si="12"/>
        <v>1723.4962694608612</v>
      </c>
      <c r="D113" s="24">
        <f t="shared" si="12"/>
        <v>64.10588650449955</v>
      </c>
      <c r="E113" s="24">
        <f t="shared" si="12"/>
        <v>2814.9768587068697</v>
      </c>
      <c r="F113" s="24">
        <f t="shared" si="12"/>
        <v>2713.1190789714447</v>
      </c>
      <c r="G113" s="24">
        <f t="shared" si="12"/>
        <v>100.85777973542588</v>
      </c>
      <c r="H113" s="25">
        <f t="shared" si="11"/>
        <v>57.38418123439778</v>
      </c>
      <c r="I113" s="25">
        <f t="shared" si="11"/>
        <v>57.41949240308796</v>
      </c>
      <c r="J113" s="26">
        <f t="shared" si="11"/>
        <v>57.329982057648856</v>
      </c>
    </row>
    <row r="114" spans="1:10" ht="15.75">
      <c r="A114" s="4" t="s">
        <v>119</v>
      </c>
      <c r="B114" s="1">
        <v>4432.765029443646</v>
      </c>
      <c r="C114" s="2">
        <v>4297.786397682252</v>
      </c>
      <c r="D114" s="3">
        <v>134.9786317613945</v>
      </c>
      <c r="E114" s="1">
        <v>3073.5553313508917</v>
      </c>
      <c r="F114" s="2">
        <v>2935.4574898596798</v>
      </c>
      <c r="G114" s="3">
        <v>138.097841491212</v>
      </c>
      <c r="H114" s="11">
        <f t="shared" si="5"/>
        <v>-30.662795998987296</v>
      </c>
      <c r="I114" s="12">
        <f t="shared" si="6"/>
        <v>-31.698385674943285</v>
      </c>
      <c r="J114" s="13">
        <f t="shared" si="7"/>
        <v>2.3108915012054743</v>
      </c>
    </row>
    <row r="115" spans="1:10" ht="15.75">
      <c r="A115" s="4" t="s">
        <v>120</v>
      </c>
      <c r="B115" s="1">
        <v>6503.905698146883</v>
      </c>
      <c r="C115" s="2">
        <v>5904.660332249654</v>
      </c>
      <c r="D115" s="3">
        <v>599.245365897229</v>
      </c>
      <c r="E115" s="1">
        <v>5575.807892337747</v>
      </c>
      <c r="F115" s="2">
        <v>5148.888161960308</v>
      </c>
      <c r="G115" s="3">
        <v>426.91973037743867</v>
      </c>
      <c r="H115" s="11">
        <f t="shared" si="5"/>
        <v>-14.269853360167462</v>
      </c>
      <c r="I115" s="12">
        <f t="shared" si="6"/>
        <v>-12.799587575961368</v>
      </c>
      <c r="J115" s="13">
        <f t="shared" si="7"/>
        <v>-28.7571077436324</v>
      </c>
    </row>
    <row r="116" spans="1:10" ht="15.75">
      <c r="A116" s="4" t="s">
        <v>122</v>
      </c>
      <c r="B116" s="1">
        <v>629.595462824971</v>
      </c>
      <c r="C116" s="2">
        <v>554.9738660359579</v>
      </c>
      <c r="D116" s="3">
        <v>74.62159678901301</v>
      </c>
      <c r="E116" s="1">
        <v>545.371750289783</v>
      </c>
      <c r="F116" s="2">
        <v>497.46648407768373</v>
      </c>
      <c r="G116" s="3">
        <v>47.90526621209923</v>
      </c>
      <c r="H116" s="11">
        <f t="shared" si="5"/>
        <v>-13.377433210410924</v>
      </c>
      <c r="I116" s="12">
        <f t="shared" si="6"/>
        <v>-10.362178379503764</v>
      </c>
      <c r="J116" s="13">
        <f t="shared" si="7"/>
        <v>-35.8024107316441</v>
      </c>
    </row>
    <row r="117" spans="1:10" ht="15.75">
      <c r="A117" s="4" t="s">
        <v>123</v>
      </c>
      <c r="B117" s="1">
        <v>29.642857142857142</v>
      </c>
      <c r="C117" s="2">
        <v>29.642857142857142</v>
      </c>
      <c r="D117" s="3">
        <v>0</v>
      </c>
      <c r="E117" s="1">
        <v>33.42857142857143</v>
      </c>
      <c r="F117" s="2">
        <v>33.42857142857143</v>
      </c>
      <c r="G117" s="3">
        <v>0</v>
      </c>
      <c r="H117" s="11">
        <f t="shared" si="5"/>
        <v>12.771084337349405</v>
      </c>
      <c r="I117" s="12">
        <f t="shared" si="6"/>
        <v>12.771084337349405</v>
      </c>
      <c r="J117" s="13" t="e">
        <f t="shared" si="7"/>
        <v>#DIV/0!</v>
      </c>
    </row>
    <row r="118" spans="1:10" ht="15.75">
      <c r="A118" s="4" t="s">
        <v>124</v>
      </c>
      <c r="B118" s="1">
        <v>12927.126225045371</v>
      </c>
      <c r="C118" s="2">
        <v>11264.25609052439</v>
      </c>
      <c r="D118" s="3">
        <v>1662.8701345209815</v>
      </c>
      <c r="E118" s="1">
        <v>6984.344905627169</v>
      </c>
      <c r="F118" s="2">
        <v>5936.733331618996</v>
      </c>
      <c r="G118" s="3">
        <v>1047.6115740081734</v>
      </c>
      <c r="H118" s="11">
        <f t="shared" si="5"/>
        <v>-45.97140320255011</v>
      </c>
      <c r="I118" s="12">
        <f t="shared" si="6"/>
        <v>-47.29582420792938</v>
      </c>
      <c r="J118" s="13">
        <f t="shared" si="7"/>
        <v>-36.99979618011746</v>
      </c>
    </row>
    <row r="119" spans="1:10" ht="15.75">
      <c r="A119" s="4" t="s">
        <v>125</v>
      </c>
      <c r="B119" s="1">
        <v>297.84999999999997</v>
      </c>
      <c r="C119" s="2">
        <v>288.38043478260863</v>
      </c>
      <c r="D119" s="3">
        <v>9.469565217391304</v>
      </c>
      <c r="E119" s="1">
        <v>282.24999999999994</v>
      </c>
      <c r="F119" s="2">
        <v>270.2268115942029</v>
      </c>
      <c r="G119" s="3">
        <v>12.0231884057971</v>
      </c>
      <c r="H119" s="11">
        <f t="shared" si="5"/>
        <v>-5.237535672318289</v>
      </c>
      <c r="I119" s="12">
        <f t="shared" si="6"/>
        <v>-6.295025944492585</v>
      </c>
      <c r="J119" s="13">
        <f t="shared" si="7"/>
        <v>26.966636057545134</v>
      </c>
    </row>
    <row r="120" spans="1:10" ht="15.75">
      <c r="A120" s="4" t="s">
        <v>126</v>
      </c>
      <c r="B120" s="1">
        <v>14614.425759233374</v>
      </c>
      <c r="C120" s="2">
        <v>8314.544977204936</v>
      </c>
      <c r="D120" s="3">
        <v>6299.880782028439</v>
      </c>
      <c r="E120" s="1">
        <v>12393.636308782648</v>
      </c>
      <c r="F120" s="2">
        <v>9142.402065956332</v>
      </c>
      <c r="G120" s="3">
        <v>3251.234242826316</v>
      </c>
      <c r="H120" s="11">
        <f t="shared" si="5"/>
        <v>-15.195872126878704</v>
      </c>
      <c r="I120" s="12">
        <f t="shared" si="6"/>
        <v>9.956733543700103</v>
      </c>
      <c r="J120" s="13">
        <f t="shared" si="7"/>
        <v>-48.392130655852164</v>
      </c>
    </row>
    <row r="121" spans="1:10" ht="15.75">
      <c r="A121" s="4" t="s">
        <v>127</v>
      </c>
      <c r="B121" s="1">
        <v>2795.9715933868106</v>
      </c>
      <c r="C121" s="2">
        <v>2367.9417504179</v>
      </c>
      <c r="D121" s="3">
        <v>428.02984296891043</v>
      </c>
      <c r="E121" s="1">
        <v>1998.4003063372465</v>
      </c>
      <c r="F121" s="2">
        <v>1753.5940320766044</v>
      </c>
      <c r="G121" s="3">
        <v>244.80627426064171</v>
      </c>
      <c r="H121" s="11">
        <f t="shared" si="5"/>
        <v>-28.525729264775958</v>
      </c>
      <c r="I121" s="12">
        <f t="shared" si="6"/>
        <v>-25.94437630202998</v>
      </c>
      <c r="J121" s="13">
        <f t="shared" si="7"/>
        <v>-42.80626029189675</v>
      </c>
    </row>
    <row r="122" spans="1:10" ht="15.75">
      <c r="A122" s="4" t="s">
        <v>128</v>
      </c>
      <c r="B122" s="1">
        <v>3105.7979289483815</v>
      </c>
      <c r="C122" s="2">
        <v>2705.7651530620947</v>
      </c>
      <c r="D122" s="3">
        <v>400.0327758862866</v>
      </c>
      <c r="E122" s="1">
        <v>1763.2711103323568</v>
      </c>
      <c r="F122" s="2">
        <v>1526.5044877530863</v>
      </c>
      <c r="G122" s="3">
        <v>236.76662257927023</v>
      </c>
      <c r="H122" s="11">
        <f t="shared" si="5"/>
        <v>-43.22647027685417</v>
      </c>
      <c r="I122" s="12">
        <f t="shared" si="6"/>
        <v>-43.58326013528734</v>
      </c>
      <c r="J122" s="13">
        <f t="shared" si="7"/>
        <v>-40.813194105231624</v>
      </c>
    </row>
    <row r="123" spans="1:10" ht="15.75">
      <c r="A123" s="4" t="s">
        <v>130</v>
      </c>
      <c r="B123" s="1">
        <v>3424.6008900518323</v>
      </c>
      <c r="C123" s="2">
        <v>3183.1003774917576</v>
      </c>
      <c r="D123" s="3">
        <v>241.5005125600747</v>
      </c>
      <c r="E123" s="1">
        <v>2537.938920419709</v>
      </c>
      <c r="F123" s="2">
        <v>2358.700441440329</v>
      </c>
      <c r="G123" s="3">
        <v>179.23847897937972</v>
      </c>
      <c r="H123" s="11">
        <f t="shared" si="5"/>
        <v>-25.890957752414273</v>
      </c>
      <c r="I123" s="12">
        <f t="shared" si="6"/>
        <v>-25.899275495077074</v>
      </c>
      <c r="J123" s="13">
        <f t="shared" si="7"/>
        <v>-25.78132564634078</v>
      </c>
    </row>
    <row r="124" spans="1:10" ht="15.75">
      <c r="A124" s="4" t="s">
        <v>131</v>
      </c>
      <c r="B124" s="1">
        <v>1423.7290307548928</v>
      </c>
      <c r="C124" s="2">
        <v>1271.560872814764</v>
      </c>
      <c r="D124" s="3">
        <v>152.16815794012876</v>
      </c>
      <c r="E124" s="1">
        <v>915.3611234923079</v>
      </c>
      <c r="F124" s="2">
        <v>807.0674306935689</v>
      </c>
      <c r="G124" s="3">
        <v>108.293692798739</v>
      </c>
      <c r="H124" s="11">
        <f t="shared" si="5"/>
        <v>-35.70678803908613</v>
      </c>
      <c r="I124" s="12">
        <f t="shared" si="6"/>
        <v>-36.52939092825175</v>
      </c>
      <c r="J124" s="13">
        <f t="shared" si="7"/>
        <v>-28.832881816609994</v>
      </c>
    </row>
    <row r="125" spans="1:10" ht="15.75">
      <c r="A125" s="4" t="s">
        <v>132</v>
      </c>
      <c r="B125" s="1">
        <v>9133.821979271963</v>
      </c>
      <c r="C125" s="2">
        <v>6970.139211331738</v>
      </c>
      <c r="D125" s="3">
        <v>2163.682767940225</v>
      </c>
      <c r="E125" s="1">
        <v>6820.340382207126</v>
      </c>
      <c r="F125" s="2">
        <v>5123.0606651620765</v>
      </c>
      <c r="G125" s="3">
        <v>1697.2797170450503</v>
      </c>
      <c r="H125" s="11">
        <f t="shared" si="5"/>
        <v>-25.32873535651326</v>
      </c>
      <c r="I125" s="12">
        <f t="shared" si="6"/>
        <v>-26.499880277380466</v>
      </c>
      <c r="J125" s="13">
        <f t="shared" si="7"/>
        <v>-21.55598120972139</v>
      </c>
    </row>
    <row r="126" spans="1:10" ht="15.75">
      <c r="A126" s="4" t="s">
        <v>133</v>
      </c>
      <c r="B126" s="1">
        <v>1674</v>
      </c>
      <c r="C126" s="2">
        <v>1115.8505175983437</v>
      </c>
      <c r="D126" s="3">
        <v>558.1494824016563</v>
      </c>
      <c r="E126" s="1">
        <v>1663</v>
      </c>
      <c r="F126" s="2">
        <v>625.6856107660456</v>
      </c>
      <c r="G126" s="3">
        <v>1037.3143892339544</v>
      </c>
      <c r="H126" s="11">
        <f aca="true" t="shared" si="13" ref="H126:H157">(E126-B126)/B126*100</f>
        <v>-0.6571087216248507</v>
      </c>
      <c r="I126" s="12">
        <f aca="true" t="shared" si="14" ref="I126:I157">(F126-C126)/C126*100</f>
        <v>-43.92747049015893</v>
      </c>
      <c r="J126" s="13">
        <f aca="true" t="shared" si="15" ref="J126:J157">(G126-D126)/D126*100</f>
        <v>85.8488490879726</v>
      </c>
    </row>
    <row r="127" spans="1:10" ht="15.75">
      <c r="A127" s="4" t="s">
        <v>134</v>
      </c>
      <c r="B127" s="1">
        <v>257</v>
      </c>
      <c r="C127" s="2">
        <v>228.76666666666665</v>
      </c>
      <c r="D127" s="3">
        <v>28.233333333333334</v>
      </c>
      <c r="E127" s="1">
        <v>272.94202898550725</v>
      </c>
      <c r="F127" s="2">
        <v>242.8466640553597</v>
      </c>
      <c r="G127" s="3">
        <v>30.095364930147536</v>
      </c>
      <c r="H127" s="11">
        <f t="shared" si="13"/>
        <v>6.203124118874416</v>
      </c>
      <c r="I127" s="12">
        <f t="shared" si="14"/>
        <v>6.154741682366186</v>
      </c>
      <c r="J127" s="13">
        <f t="shared" si="15"/>
        <v>6.595153235469427</v>
      </c>
    </row>
    <row r="128" spans="1:10" ht="15.75">
      <c r="A128" s="4" t="s">
        <v>139</v>
      </c>
      <c r="B128" s="1">
        <v>3202.8299344799343</v>
      </c>
      <c r="C128" s="2">
        <v>2621.7266431730754</v>
      </c>
      <c r="D128" s="3">
        <v>581.103291306859</v>
      </c>
      <c r="E128" s="1">
        <v>1947.9476863226864</v>
      </c>
      <c r="F128" s="2">
        <v>1581.7736276934907</v>
      </c>
      <c r="G128" s="3">
        <v>366.17405862919577</v>
      </c>
      <c r="H128" s="11">
        <f t="shared" si="13"/>
        <v>-39.18042087242487</v>
      </c>
      <c r="I128" s="12">
        <f t="shared" si="14"/>
        <v>-39.666721860099415</v>
      </c>
      <c r="J128" s="13">
        <f t="shared" si="15"/>
        <v>-36.98640773386484</v>
      </c>
    </row>
    <row r="129" spans="1:10" ht="15.75">
      <c r="A129" s="4" t="s">
        <v>140</v>
      </c>
      <c r="B129" s="1">
        <v>2423.1736092080027</v>
      </c>
      <c r="C129" s="2">
        <v>2360.7943640639087</v>
      </c>
      <c r="D129" s="3">
        <v>62.37924514409413</v>
      </c>
      <c r="E129" s="1">
        <v>863.0507673335164</v>
      </c>
      <c r="F129" s="2">
        <v>825.9870883313516</v>
      </c>
      <c r="G129" s="3">
        <v>37.063679002164726</v>
      </c>
      <c r="H129" s="11">
        <f t="shared" si="13"/>
        <v>-64.38345300336947</v>
      </c>
      <c r="I129" s="12">
        <f t="shared" si="14"/>
        <v>-65.01232377946361</v>
      </c>
      <c r="J129" s="13">
        <f t="shared" si="15"/>
        <v>-40.58331594659606</v>
      </c>
    </row>
    <row r="130" spans="1:10" ht="15.75">
      <c r="A130" s="4" t="s">
        <v>141</v>
      </c>
      <c r="B130" s="1">
        <v>2681.3164410505615</v>
      </c>
      <c r="C130" s="2">
        <v>2544.17835048333</v>
      </c>
      <c r="D130" s="3">
        <v>137.13809056723073</v>
      </c>
      <c r="E130" s="1">
        <v>3186.4660418836056</v>
      </c>
      <c r="F130" s="2">
        <v>2822.1683456656983</v>
      </c>
      <c r="G130" s="3">
        <v>364.2976962179071</v>
      </c>
      <c r="H130" s="11">
        <f t="shared" si="13"/>
        <v>18.839611509454006</v>
      </c>
      <c r="I130" s="12">
        <f t="shared" si="14"/>
        <v>10.926513667155332</v>
      </c>
      <c r="J130" s="13">
        <f t="shared" si="15"/>
        <v>165.64296958715013</v>
      </c>
    </row>
    <row r="131" spans="1:10" ht="15.75">
      <c r="A131" s="4" t="s">
        <v>142</v>
      </c>
      <c r="B131" s="1">
        <v>696.9745945945949</v>
      </c>
      <c r="C131" s="2">
        <v>678.8459982563212</v>
      </c>
      <c r="D131" s="3">
        <v>18.128596338273756</v>
      </c>
      <c r="E131" s="1">
        <v>472.6691891891894</v>
      </c>
      <c r="F131" s="2">
        <v>454.1136094158677</v>
      </c>
      <c r="G131" s="3">
        <v>18.555579773321707</v>
      </c>
      <c r="H131" s="11">
        <f t="shared" si="13"/>
        <v>-32.182723322343755</v>
      </c>
      <c r="I131" s="12">
        <f t="shared" si="14"/>
        <v>-33.10506203434939</v>
      </c>
      <c r="J131" s="13">
        <f t="shared" si="15"/>
        <v>2.3553033399860546</v>
      </c>
    </row>
    <row r="132" spans="1:10" ht="16.5" customHeight="1">
      <c r="A132" s="4" t="s">
        <v>143</v>
      </c>
      <c r="B132" s="1">
        <v>81</v>
      </c>
      <c r="C132" s="2">
        <v>63.81481481481481</v>
      </c>
      <c r="D132" s="3">
        <v>17.185185185185183</v>
      </c>
      <c r="E132" s="1">
        <v>49</v>
      </c>
      <c r="F132" s="2">
        <v>39.592592592592595</v>
      </c>
      <c r="G132" s="3">
        <v>9.407407407407407</v>
      </c>
      <c r="H132" s="11">
        <f t="shared" si="13"/>
        <v>-39.50617283950617</v>
      </c>
      <c r="I132" s="12">
        <f t="shared" si="14"/>
        <v>-37.957051654091686</v>
      </c>
      <c r="J132" s="13">
        <f t="shared" si="15"/>
        <v>-45.258620689655174</v>
      </c>
    </row>
    <row r="133" spans="1:10" ht="15.75">
      <c r="A133" s="4" t="s">
        <v>145</v>
      </c>
      <c r="B133" s="1">
        <v>2015.3050458715597</v>
      </c>
      <c r="C133" s="2">
        <v>1378.6346399777594</v>
      </c>
      <c r="D133" s="3">
        <v>636.6704058938005</v>
      </c>
      <c r="E133" s="1">
        <v>1660.0229357798166</v>
      </c>
      <c r="F133" s="2">
        <v>1144.2108979705313</v>
      </c>
      <c r="G133" s="3">
        <v>515.8120378092856</v>
      </c>
      <c r="H133" s="11">
        <f t="shared" si="13"/>
        <v>-17.629197665115463</v>
      </c>
      <c r="I133" s="12">
        <f t="shared" si="14"/>
        <v>-17.004051342494193</v>
      </c>
      <c r="J133" s="13">
        <f t="shared" si="15"/>
        <v>-18.982878262551857</v>
      </c>
    </row>
    <row r="134" spans="1:10" ht="15.75">
      <c r="A134" s="4" t="s">
        <v>146</v>
      </c>
      <c r="B134" s="1">
        <v>491.3207885304659</v>
      </c>
      <c r="C134" s="2">
        <v>388.6275494862143</v>
      </c>
      <c r="D134" s="3">
        <v>102.69323904425158</v>
      </c>
      <c r="E134" s="1">
        <v>346.59677419354836</v>
      </c>
      <c r="F134" s="2">
        <v>309.14547236134007</v>
      </c>
      <c r="G134" s="3">
        <v>37.451301832208294</v>
      </c>
      <c r="H134" s="11">
        <f t="shared" si="13"/>
        <v>-29.456114562093983</v>
      </c>
      <c r="I134" s="12">
        <f t="shared" si="14"/>
        <v>-20.45199246166507</v>
      </c>
      <c r="J134" s="13">
        <f t="shared" si="15"/>
        <v>-63.5308982550739</v>
      </c>
    </row>
    <row r="135" spans="1:10" ht="15.75">
      <c r="A135" s="4" t="s">
        <v>147</v>
      </c>
      <c r="B135" s="1">
        <v>66.03890824622533</v>
      </c>
      <c r="C135" s="2">
        <v>52.670263664257114</v>
      </c>
      <c r="D135" s="3">
        <v>13.368644581968208</v>
      </c>
      <c r="E135" s="1">
        <v>76.91056910569105</v>
      </c>
      <c r="F135" s="2">
        <v>69.39679650527849</v>
      </c>
      <c r="G135" s="3">
        <v>7.513772600412572</v>
      </c>
      <c r="H135" s="11">
        <f t="shared" si="13"/>
        <v>16.46250846384506</v>
      </c>
      <c r="I135" s="12">
        <f t="shared" si="14"/>
        <v>31.757070645485047</v>
      </c>
      <c r="J135" s="13">
        <f t="shared" si="15"/>
        <v>-43.79555418395041</v>
      </c>
    </row>
    <row r="136" spans="1:10" ht="15.75">
      <c r="A136" s="4" t="s">
        <v>28</v>
      </c>
      <c r="B136" s="1">
        <v>23302.24829058905</v>
      </c>
      <c r="C136" s="2">
        <v>18839.10807615574</v>
      </c>
      <c r="D136" s="3">
        <v>4463.140214433308</v>
      </c>
      <c r="E136" s="1">
        <v>20171.192386089384</v>
      </c>
      <c r="F136" s="2">
        <v>16214.458409377663</v>
      </c>
      <c r="G136" s="3">
        <v>3956.733976711719</v>
      </c>
      <c r="H136" s="11">
        <f t="shared" si="13"/>
        <v>-13.436711623076253</v>
      </c>
      <c r="I136" s="12">
        <f t="shared" si="14"/>
        <v>-13.931921066369588</v>
      </c>
      <c r="J136" s="13">
        <f t="shared" si="15"/>
        <v>-11.346411122911313</v>
      </c>
    </row>
    <row r="137" spans="1:10" ht="15.75">
      <c r="A137" s="4" t="s">
        <v>148</v>
      </c>
      <c r="B137" s="1">
        <v>2912.3671303315973</v>
      </c>
      <c r="C137" s="2">
        <v>1928.611584271349</v>
      </c>
      <c r="D137" s="3">
        <v>983.7555460602484</v>
      </c>
      <c r="E137" s="1">
        <v>3045.1750939415915</v>
      </c>
      <c r="F137" s="2">
        <v>2367.1104985358124</v>
      </c>
      <c r="G137" s="3">
        <v>678.0645954057788</v>
      </c>
      <c r="H137" s="11">
        <f t="shared" si="13"/>
        <v>4.560138116751541</v>
      </c>
      <c r="I137" s="12">
        <f t="shared" si="14"/>
        <v>22.73650733204183</v>
      </c>
      <c r="J137" s="13">
        <f t="shared" si="15"/>
        <v>-31.0738731668353</v>
      </c>
    </row>
    <row r="138" spans="1:10" ht="15.75">
      <c r="A138" s="4" t="s">
        <v>149</v>
      </c>
      <c r="B138" s="1">
        <v>384.12353113983545</v>
      </c>
      <c r="C138" s="2">
        <v>265.5108778656476</v>
      </c>
      <c r="D138" s="3">
        <v>118.6126532741879</v>
      </c>
      <c r="E138" s="1">
        <v>302.3989424206815</v>
      </c>
      <c r="F138" s="2">
        <v>211.20499907802537</v>
      </c>
      <c r="G138" s="3">
        <v>91.19394334265614</v>
      </c>
      <c r="H138" s="11">
        <f t="shared" si="13"/>
        <v>-21.27560071017964</v>
      </c>
      <c r="I138" s="12">
        <f t="shared" si="14"/>
        <v>-20.453353634385486</v>
      </c>
      <c r="J138" s="13">
        <f t="shared" si="15"/>
        <v>-23.116176204363295</v>
      </c>
    </row>
    <row r="139" spans="1:10" ht="15.75">
      <c r="A139" s="4" t="s">
        <v>150</v>
      </c>
      <c r="B139" s="1">
        <v>9157.490020898642</v>
      </c>
      <c r="C139" s="2">
        <v>5219.847666425083</v>
      </c>
      <c r="D139" s="3">
        <v>3937.6423544735585</v>
      </c>
      <c r="E139" s="1">
        <v>7746.794115442279</v>
      </c>
      <c r="F139" s="2">
        <v>3582.0242133175725</v>
      </c>
      <c r="G139" s="3">
        <v>4164.769902124706</v>
      </c>
      <c r="H139" s="11">
        <f t="shared" si="13"/>
        <v>-15.404831479335085</v>
      </c>
      <c r="I139" s="12">
        <f t="shared" si="14"/>
        <v>-31.376843880756518</v>
      </c>
      <c r="J139" s="13">
        <f t="shared" si="15"/>
        <v>5.768110133037045</v>
      </c>
    </row>
    <row r="140" spans="1:10" ht="15.75">
      <c r="A140" s="4" t="s">
        <v>151</v>
      </c>
      <c r="B140" s="1">
        <v>238</v>
      </c>
      <c r="C140" s="2">
        <v>205.50698974836905</v>
      </c>
      <c r="D140" s="3">
        <v>32.49301025163095</v>
      </c>
      <c r="E140" s="1">
        <v>182</v>
      </c>
      <c r="F140" s="2">
        <v>159.48508853681267</v>
      </c>
      <c r="G140" s="3">
        <v>22.514911463187325</v>
      </c>
      <c r="H140" s="11">
        <f t="shared" si="13"/>
        <v>-23.52941176470588</v>
      </c>
      <c r="I140" s="12">
        <f t="shared" si="14"/>
        <v>-22.3943240411956</v>
      </c>
      <c r="J140" s="13">
        <f t="shared" si="15"/>
        <v>-30.708446866485033</v>
      </c>
    </row>
    <row r="141" spans="1:10" ht="15.75">
      <c r="A141" s="4" t="s">
        <v>152</v>
      </c>
      <c r="B141" s="1">
        <v>1040.8866930171278</v>
      </c>
      <c r="C141" s="2">
        <v>841.6279528540399</v>
      </c>
      <c r="D141" s="3">
        <v>199.25874016308802</v>
      </c>
      <c r="E141" s="1">
        <v>726.1660079051384</v>
      </c>
      <c r="F141" s="2">
        <v>569.9684069162331</v>
      </c>
      <c r="G141" s="3">
        <v>156.19760098890532</v>
      </c>
      <c r="H141" s="11">
        <f t="shared" si="13"/>
        <v>-30.235825592095516</v>
      </c>
      <c r="I141" s="12">
        <f t="shared" si="14"/>
        <v>-32.27786636798167</v>
      </c>
      <c r="J141" s="13">
        <f t="shared" si="15"/>
        <v>-21.610665177817694</v>
      </c>
    </row>
    <row r="142" spans="1:10" ht="15.75">
      <c r="A142" s="4" t="s">
        <v>153</v>
      </c>
      <c r="B142" s="1">
        <v>400.54545454545456</v>
      </c>
      <c r="C142" s="2">
        <v>387.3454545454546</v>
      </c>
      <c r="D142" s="3">
        <v>13.2</v>
      </c>
      <c r="E142" s="1">
        <v>117.9090909090909</v>
      </c>
      <c r="F142" s="2">
        <v>97.90909090909092</v>
      </c>
      <c r="G142" s="3">
        <v>20</v>
      </c>
      <c r="H142" s="11">
        <f t="shared" si="13"/>
        <v>-70.56286881525192</v>
      </c>
      <c r="I142" s="12">
        <f t="shared" si="14"/>
        <v>-74.72305670296657</v>
      </c>
      <c r="J142" s="13">
        <f t="shared" si="15"/>
        <v>51.51515151515152</v>
      </c>
    </row>
    <row r="143" spans="1:10" ht="15.75">
      <c r="A143" s="4" t="s">
        <v>135</v>
      </c>
      <c r="B143" s="1">
        <v>53</v>
      </c>
      <c r="C143" s="2">
        <v>47.785714285714285</v>
      </c>
      <c r="D143" s="3">
        <v>5.214285714285714</v>
      </c>
      <c r="E143" s="1">
        <v>50</v>
      </c>
      <c r="F143" s="2">
        <v>48.85714285714286</v>
      </c>
      <c r="G143" s="3">
        <v>1.1428571428571428</v>
      </c>
      <c r="H143" s="11">
        <f t="shared" si="13"/>
        <v>-5.660377358490567</v>
      </c>
      <c r="I143" s="12">
        <f t="shared" si="14"/>
        <v>2.2421524663677235</v>
      </c>
      <c r="J143" s="13">
        <f t="shared" si="15"/>
        <v>-78.0821917808219</v>
      </c>
    </row>
    <row r="144" spans="1:10" ht="15.75">
      <c r="A144" s="4" t="s">
        <v>158</v>
      </c>
      <c r="B144" s="1">
        <v>153.75454545454545</v>
      </c>
      <c r="C144" s="2">
        <v>64.6590909090909</v>
      </c>
      <c r="D144" s="3">
        <v>89.09545454545454</v>
      </c>
      <c r="E144" s="1">
        <v>167.02727272727273</v>
      </c>
      <c r="F144" s="2">
        <v>56.85454545454545</v>
      </c>
      <c r="G144" s="3">
        <v>110.17272727272729</v>
      </c>
      <c r="H144" s="11">
        <f t="shared" si="13"/>
        <v>8.632412936794188</v>
      </c>
      <c r="I144" s="12">
        <f t="shared" si="14"/>
        <v>-12.07029876977153</v>
      </c>
      <c r="J144" s="13">
        <f t="shared" si="15"/>
        <v>23.65695627774095</v>
      </c>
    </row>
    <row r="145" spans="1:10" ht="15.75">
      <c r="A145" s="4" t="s">
        <v>159</v>
      </c>
      <c r="B145" s="1">
        <v>8</v>
      </c>
      <c r="C145" s="2">
        <v>7</v>
      </c>
      <c r="D145" s="3">
        <v>1</v>
      </c>
      <c r="E145" s="1">
        <v>20</v>
      </c>
      <c r="F145" s="2">
        <v>18.333333333333332</v>
      </c>
      <c r="G145" s="3">
        <v>1.6666666666666667</v>
      </c>
      <c r="H145" s="11">
        <f t="shared" si="13"/>
        <v>150</v>
      </c>
      <c r="I145" s="12">
        <f t="shared" si="14"/>
        <v>161.9047619047619</v>
      </c>
      <c r="J145" s="13">
        <f t="shared" si="15"/>
        <v>66.66666666666667</v>
      </c>
    </row>
    <row r="146" spans="1:10" ht="15.75">
      <c r="A146" s="4" t="s">
        <v>160</v>
      </c>
      <c r="B146" s="1">
        <v>27</v>
      </c>
      <c r="C146" s="2">
        <v>27</v>
      </c>
      <c r="D146" s="3">
        <v>0</v>
      </c>
      <c r="E146" s="1">
        <v>26</v>
      </c>
      <c r="F146" s="2">
        <v>26</v>
      </c>
      <c r="G146" s="3">
        <v>0</v>
      </c>
      <c r="H146" s="11">
        <f t="shared" si="13"/>
        <v>-3.7037037037037033</v>
      </c>
      <c r="I146" s="12">
        <f t="shared" si="14"/>
        <v>-3.7037037037037033</v>
      </c>
      <c r="J146" s="13" t="e">
        <f t="shared" si="15"/>
        <v>#DIV/0!</v>
      </c>
    </row>
    <row r="147" spans="1:10" ht="15.75">
      <c r="A147" s="4" t="s">
        <v>53</v>
      </c>
      <c r="B147" s="1">
        <v>132</v>
      </c>
      <c r="C147" s="2">
        <v>109.4</v>
      </c>
      <c r="D147" s="3">
        <v>22.599999999999994</v>
      </c>
      <c r="E147" s="1">
        <v>141</v>
      </c>
      <c r="F147" s="2">
        <v>122.69999999999999</v>
      </c>
      <c r="G147" s="3">
        <v>18.299999999999997</v>
      </c>
      <c r="H147" s="11">
        <f t="shared" si="13"/>
        <v>6.8181818181818175</v>
      </c>
      <c r="I147" s="12">
        <f t="shared" si="14"/>
        <v>12.157221206581337</v>
      </c>
      <c r="J147" s="13">
        <f t="shared" si="15"/>
        <v>-19.026548672566364</v>
      </c>
    </row>
    <row r="148" spans="1:10" ht="15.75">
      <c r="A148" s="4" t="s">
        <v>161</v>
      </c>
      <c r="B148" s="1">
        <v>402</v>
      </c>
      <c r="C148" s="2">
        <v>330.2045177045177</v>
      </c>
      <c r="D148" s="3">
        <v>71.7954822954823</v>
      </c>
      <c r="E148" s="1">
        <v>336</v>
      </c>
      <c r="F148" s="2">
        <v>276.9713064713065</v>
      </c>
      <c r="G148" s="3">
        <v>59.02869352869352</v>
      </c>
      <c r="H148" s="11">
        <f t="shared" si="13"/>
        <v>-16.417910447761194</v>
      </c>
      <c r="I148" s="12">
        <f t="shared" si="14"/>
        <v>-16.121284954934122</v>
      </c>
      <c r="J148" s="13">
        <f t="shared" si="15"/>
        <v>-17.78216171631195</v>
      </c>
    </row>
    <row r="149" spans="1:10" ht="15.75">
      <c r="A149" s="4" t="s">
        <v>29</v>
      </c>
      <c r="B149" s="1">
        <v>91</v>
      </c>
      <c r="C149" s="2">
        <v>78.91434468524251</v>
      </c>
      <c r="D149" s="3">
        <v>12.085655314757481</v>
      </c>
      <c r="E149" s="1">
        <v>77</v>
      </c>
      <c r="F149" s="2">
        <v>55.96388028895768</v>
      </c>
      <c r="G149" s="3">
        <v>21.03611971104231</v>
      </c>
      <c r="H149" s="11">
        <f t="shared" si="13"/>
        <v>-15.384615384615385</v>
      </c>
      <c r="I149" s="12">
        <f t="shared" si="14"/>
        <v>-29.082753570120833</v>
      </c>
      <c r="J149" s="13">
        <f t="shared" si="15"/>
        <v>74.05857740585773</v>
      </c>
    </row>
    <row r="150" spans="1:10" ht="15.75">
      <c r="A150" s="4" t="s">
        <v>154</v>
      </c>
      <c r="B150" s="1">
        <v>282.8648648648649</v>
      </c>
      <c r="C150" s="2">
        <v>282.0315315315315</v>
      </c>
      <c r="D150" s="3">
        <v>0.8333333333333333</v>
      </c>
      <c r="E150" s="1">
        <v>304.2432432432432</v>
      </c>
      <c r="F150" s="2">
        <v>303.9099099099099</v>
      </c>
      <c r="G150" s="3">
        <v>0.3333333333333333</v>
      </c>
      <c r="H150" s="11">
        <f t="shared" si="13"/>
        <v>7.557806229696141</v>
      </c>
      <c r="I150" s="12">
        <f t="shared" si="14"/>
        <v>7.757422817076874</v>
      </c>
      <c r="J150" s="13">
        <f t="shared" si="15"/>
        <v>-60</v>
      </c>
    </row>
    <row r="151" spans="1:10" ht="15.75">
      <c r="A151" s="4" t="s">
        <v>155</v>
      </c>
      <c r="B151" s="1">
        <v>274.16666666666663</v>
      </c>
      <c r="C151" s="2">
        <v>244.97058823529412</v>
      </c>
      <c r="D151" s="3">
        <v>29.19607843137255</v>
      </c>
      <c r="E151" s="1">
        <v>149.33333333333331</v>
      </c>
      <c r="F151" s="2">
        <v>141.656862745098</v>
      </c>
      <c r="G151" s="3">
        <v>7.676470588235295</v>
      </c>
      <c r="H151" s="11">
        <f t="shared" si="13"/>
        <v>-45.53191489361702</v>
      </c>
      <c r="I151" s="12">
        <f t="shared" si="14"/>
        <v>-42.173930443830805</v>
      </c>
      <c r="J151" s="13">
        <f t="shared" si="15"/>
        <v>-73.7071860308932</v>
      </c>
    </row>
    <row r="152" spans="1:10" ht="15.75">
      <c r="A152" s="4" t="s">
        <v>43</v>
      </c>
      <c r="B152" s="1">
        <v>23527.113851231854</v>
      </c>
      <c r="C152" s="2">
        <v>5176.888109025249</v>
      </c>
      <c r="D152" s="3">
        <v>18350.22574220661</v>
      </c>
      <c r="E152" s="1">
        <v>11765.415795807186</v>
      </c>
      <c r="F152" s="2">
        <v>3244.904230427038</v>
      </c>
      <c r="G152" s="3">
        <v>8520.511565380148</v>
      </c>
      <c r="H152" s="11">
        <f t="shared" si="13"/>
        <v>-49.99209903006797</v>
      </c>
      <c r="I152" s="12">
        <f t="shared" si="14"/>
        <v>-37.31940574937368</v>
      </c>
      <c r="J152" s="13">
        <f t="shared" si="15"/>
        <v>-53.56726568337269</v>
      </c>
    </row>
    <row r="153" spans="1:10" ht="15.75">
      <c r="A153" s="4" t="s">
        <v>45</v>
      </c>
      <c r="B153" s="1">
        <v>179</v>
      </c>
      <c r="C153" s="2">
        <v>179</v>
      </c>
      <c r="D153" s="3">
        <v>0</v>
      </c>
      <c r="E153" s="1">
        <v>201</v>
      </c>
      <c r="F153" s="2">
        <v>201</v>
      </c>
      <c r="G153" s="3">
        <v>0</v>
      </c>
      <c r="H153" s="11">
        <f t="shared" si="13"/>
        <v>12.290502793296088</v>
      </c>
      <c r="I153" s="12">
        <f t="shared" si="14"/>
        <v>12.290502793296088</v>
      </c>
      <c r="J153" s="13" t="e">
        <f t="shared" si="15"/>
        <v>#DIV/0!</v>
      </c>
    </row>
    <row r="154" spans="1:10" ht="15.75">
      <c r="A154" s="4" t="s">
        <v>30</v>
      </c>
      <c r="B154" s="1">
        <v>479</v>
      </c>
      <c r="C154" s="2">
        <v>405.20000000000005</v>
      </c>
      <c r="D154" s="3">
        <v>73.80000000000001</v>
      </c>
      <c r="E154" s="1">
        <v>711</v>
      </c>
      <c r="F154" s="2">
        <v>598.4</v>
      </c>
      <c r="G154" s="3">
        <v>112.60000000000001</v>
      </c>
      <c r="H154" s="11">
        <f t="shared" si="13"/>
        <v>48.43423799582464</v>
      </c>
      <c r="I154" s="12">
        <f t="shared" si="14"/>
        <v>47.68015794669297</v>
      </c>
      <c r="J154" s="13">
        <f t="shared" si="15"/>
        <v>52.57452574525744</v>
      </c>
    </row>
    <row r="155" spans="1:10" ht="15.75">
      <c r="A155" s="4" t="s">
        <v>157</v>
      </c>
      <c r="B155" s="1">
        <v>101.38095238095238</v>
      </c>
      <c r="C155" s="2">
        <v>100.79004329004329</v>
      </c>
      <c r="D155" s="3">
        <v>0.5909090909090909</v>
      </c>
      <c r="E155" s="1">
        <v>68.81818181818181</v>
      </c>
      <c r="F155" s="2">
        <v>66.1590909090909</v>
      </c>
      <c r="G155" s="3">
        <v>2.659090909090909</v>
      </c>
      <c r="H155" s="11">
        <f t="shared" si="13"/>
        <v>-32.119219437209104</v>
      </c>
      <c r="I155" s="12">
        <f t="shared" si="14"/>
        <v>-34.35949747664555</v>
      </c>
      <c r="J155" s="13">
        <f t="shared" si="15"/>
        <v>350</v>
      </c>
    </row>
    <row r="156" spans="1:10" ht="15.75">
      <c r="A156" s="4" t="s">
        <v>42</v>
      </c>
      <c r="B156" s="1">
        <v>0</v>
      </c>
      <c r="C156" s="2">
        <v>0</v>
      </c>
      <c r="D156" s="3">
        <v>0</v>
      </c>
      <c r="E156" s="1">
        <v>4.166666666666667</v>
      </c>
      <c r="F156" s="2">
        <v>4.166666666666667</v>
      </c>
      <c r="G156" s="3">
        <v>0</v>
      </c>
      <c r="H156" s="11" t="e">
        <f t="shared" si="13"/>
        <v>#DIV/0!</v>
      </c>
      <c r="I156" s="12" t="e">
        <f t="shared" si="14"/>
        <v>#DIV/0!</v>
      </c>
      <c r="J156" s="13" t="e">
        <f t="shared" si="15"/>
        <v>#DIV/0!</v>
      </c>
    </row>
    <row r="157" spans="1:10" ht="15.75">
      <c r="A157" s="4" t="s">
        <v>129</v>
      </c>
      <c r="B157" s="1">
        <v>0</v>
      </c>
      <c r="C157" s="2">
        <v>0</v>
      </c>
      <c r="D157" s="3">
        <v>0</v>
      </c>
      <c r="E157" s="1">
        <v>3</v>
      </c>
      <c r="F157" s="2">
        <v>3</v>
      </c>
      <c r="G157" s="3">
        <v>0</v>
      </c>
      <c r="H157" s="11" t="e">
        <f t="shared" si="13"/>
        <v>#DIV/0!</v>
      </c>
      <c r="I157" s="12" t="e">
        <f t="shared" si="14"/>
        <v>#DIV/0!</v>
      </c>
      <c r="J157" s="13" t="e">
        <f t="shared" si="15"/>
        <v>#DIV/0!</v>
      </c>
    </row>
    <row r="158" spans="1:10" ht="15.75">
      <c r="A158" s="4" t="s">
        <v>121</v>
      </c>
      <c r="B158" s="1">
        <v>0</v>
      </c>
      <c r="C158" s="2">
        <v>0</v>
      </c>
      <c r="D158" s="3">
        <v>0</v>
      </c>
      <c r="E158" s="1">
        <v>15</v>
      </c>
      <c r="F158" s="2">
        <v>15</v>
      </c>
      <c r="G158" s="3">
        <v>0</v>
      </c>
      <c r="H158" s="11" t="e">
        <f aca="true" t="shared" si="16" ref="H158:H189">(E158-B158)/B158*100</f>
        <v>#DIV/0!</v>
      </c>
      <c r="I158" s="12" t="e">
        <f aca="true" t="shared" si="17" ref="I158:I189">(F158-C158)/C158*100</f>
        <v>#DIV/0!</v>
      </c>
      <c r="J158" s="13" t="e">
        <f aca="true" t="shared" si="18" ref="J158:J189">(G158-D158)/D158*100</f>
        <v>#DIV/0!</v>
      </c>
    </row>
    <row r="159" spans="1:10" ht="15.75">
      <c r="A159" s="4" t="s">
        <v>136</v>
      </c>
      <c r="B159" s="1">
        <v>0</v>
      </c>
      <c r="C159" s="2">
        <v>0</v>
      </c>
      <c r="D159" s="3">
        <v>0</v>
      </c>
      <c r="E159" s="1">
        <v>2</v>
      </c>
      <c r="F159" s="2">
        <v>2</v>
      </c>
      <c r="G159" s="3">
        <v>0</v>
      </c>
      <c r="H159" s="11" t="e">
        <f t="shared" si="16"/>
        <v>#DIV/0!</v>
      </c>
      <c r="I159" s="12" t="e">
        <f t="shared" si="17"/>
        <v>#DIV/0!</v>
      </c>
      <c r="J159" s="13" t="e">
        <f t="shared" si="18"/>
        <v>#DIV/0!</v>
      </c>
    </row>
    <row r="160" spans="1:10" ht="15.75">
      <c r="A160" s="4" t="s">
        <v>137</v>
      </c>
      <c r="B160" s="1">
        <v>37.042857142857144</v>
      </c>
      <c r="C160" s="2">
        <v>37.042857142857144</v>
      </c>
      <c r="D160" s="3">
        <v>0</v>
      </c>
      <c r="E160" s="1">
        <v>109.50000000000001</v>
      </c>
      <c r="F160" s="2">
        <v>109.50000000000001</v>
      </c>
      <c r="G160" s="3">
        <v>0</v>
      </c>
      <c r="H160" s="11">
        <f t="shared" si="16"/>
        <v>195.60354801388357</v>
      </c>
      <c r="I160" s="12">
        <f t="shared" si="17"/>
        <v>195.60354801388357</v>
      </c>
      <c r="J160" s="13" t="e">
        <f t="shared" si="18"/>
        <v>#DIV/0!</v>
      </c>
    </row>
    <row r="161" spans="1:10" ht="15.75">
      <c r="A161" s="4" t="s">
        <v>138</v>
      </c>
      <c r="B161" s="1">
        <v>0</v>
      </c>
      <c r="C161" s="2">
        <v>0</v>
      </c>
      <c r="D161" s="3">
        <v>0</v>
      </c>
      <c r="E161" s="1">
        <v>0</v>
      </c>
      <c r="F161" s="2">
        <v>0</v>
      </c>
      <c r="G161" s="3">
        <v>0</v>
      </c>
      <c r="H161" s="11" t="e">
        <f t="shared" si="16"/>
        <v>#DIV/0!</v>
      </c>
      <c r="I161" s="12" t="e">
        <f t="shared" si="17"/>
        <v>#DIV/0!</v>
      </c>
      <c r="J161" s="13" t="e">
        <f t="shared" si="18"/>
        <v>#DIV/0!</v>
      </c>
    </row>
    <row r="162" spans="1:10" ht="15.75">
      <c r="A162" s="4" t="s">
        <v>144</v>
      </c>
      <c r="B162" s="1">
        <v>14</v>
      </c>
      <c r="C162" s="2">
        <v>12</v>
      </c>
      <c r="D162" s="3">
        <v>0</v>
      </c>
      <c r="E162" s="1">
        <v>19</v>
      </c>
      <c r="F162" s="2">
        <v>18</v>
      </c>
      <c r="G162" s="3">
        <v>0</v>
      </c>
      <c r="H162" s="11">
        <f t="shared" si="16"/>
        <v>35.714285714285715</v>
      </c>
      <c r="I162" s="12">
        <f t="shared" si="17"/>
        <v>50</v>
      </c>
      <c r="J162" s="13" t="e">
        <f t="shared" si="18"/>
        <v>#DIV/0!</v>
      </c>
    </row>
    <row r="163" spans="1:10" ht="15.75">
      <c r="A163" s="4" t="s">
        <v>156</v>
      </c>
      <c r="B163" s="1">
        <v>0</v>
      </c>
      <c r="C163" s="2">
        <v>0</v>
      </c>
      <c r="D163" s="3">
        <v>0</v>
      </c>
      <c r="E163" s="1">
        <v>109.58333333333333</v>
      </c>
      <c r="F163" s="2">
        <v>104.78921568627452</v>
      </c>
      <c r="G163" s="3">
        <v>4.794117647058823</v>
      </c>
      <c r="H163" s="11" t="e">
        <f t="shared" si="16"/>
        <v>#DIV/0!</v>
      </c>
      <c r="I163" s="12" t="e">
        <f t="shared" si="17"/>
        <v>#DIV/0!</v>
      </c>
      <c r="J163" s="13" t="e">
        <f t="shared" si="18"/>
        <v>#DIV/0!</v>
      </c>
    </row>
    <row r="164" spans="1:10" ht="15.75">
      <c r="A164" s="4" t="s">
        <v>49</v>
      </c>
      <c r="B164" s="1">
        <v>0</v>
      </c>
      <c r="C164" s="2">
        <v>0</v>
      </c>
      <c r="D164" s="3">
        <v>0</v>
      </c>
      <c r="E164" s="1">
        <v>29.16666666666667</v>
      </c>
      <c r="F164" s="2">
        <v>29.16666666666667</v>
      </c>
      <c r="G164" s="3">
        <v>0</v>
      </c>
      <c r="H164" s="11" t="e">
        <f t="shared" si="16"/>
        <v>#DIV/0!</v>
      </c>
      <c r="I164" s="12" t="e">
        <f t="shared" si="17"/>
        <v>#DIV/0!</v>
      </c>
      <c r="J164" s="13" t="e">
        <f t="shared" si="18"/>
        <v>#DIV/0!</v>
      </c>
    </row>
    <row r="165" spans="1:10" ht="15.75">
      <c r="A165" s="4" t="s">
        <v>52</v>
      </c>
      <c r="B165" s="1">
        <v>0</v>
      </c>
      <c r="C165" s="2">
        <v>0</v>
      </c>
      <c r="D165" s="3">
        <v>0</v>
      </c>
      <c r="E165" s="1">
        <v>39</v>
      </c>
      <c r="F165" s="2">
        <v>4.333333333333334</v>
      </c>
      <c r="G165" s="3">
        <v>34.66666666666667</v>
      </c>
      <c r="H165" s="11" t="e">
        <f t="shared" si="16"/>
        <v>#DIV/0!</v>
      </c>
      <c r="I165" s="12" t="e">
        <f t="shared" si="17"/>
        <v>#DIV/0!</v>
      </c>
      <c r="J165" s="13" t="e">
        <f t="shared" si="18"/>
        <v>#DIV/0!</v>
      </c>
    </row>
    <row r="166" spans="1:10" ht="15.75">
      <c r="A166" s="4" t="s">
        <v>44</v>
      </c>
      <c r="B166" s="1">
        <v>0</v>
      </c>
      <c r="C166" s="2">
        <v>0</v>
      </c>
      <c r="D166" s="3">
        <v>0</v>
      </c>
      <c r="E166" s="1">
        <v>12</v>
      </c>
      <c r="F166" s="2">
        <v>12</v>
      </c>
      <c r="G166" s="3">
        <v>0</v>
      </c>
      <c r="H166" s="11" t="e">
        <f t="shared" si="16"/>
        <v>#DIV/0!</v>
      </c>
      <c r="I166" s="12" t="e">
        <f t="shared" si="17"/>
        <v>#DIV/0!</v>
      </c>
      <c r="J166" s="13" t="e">
        <f t="shared" si="18"/>
        <v>#DIV/0!</v>
      </c>
    </row>
    <row r="167" spans="1:10" ht="15.75">
      <c r="A167" s="4" t="s">
        <v>32</v>
      </c>
      <c r="B167" s="1">
        <v>81</v>
      </c>
      <c r="C167" s="2">
        <v>81</v>
      </c>
      <c r="D167" s="3">
        <v>0</v>
      </c>
      <c r="E167" s="1">
        <v>27</v>
      </c>
      <c r="F167" s="2">
        <v>27</v>
      </c>
      <c r="G167" s="3">
        <v>0</v>
      </c>
      <c r="H167" s="11">
        <f t="shared" si="16"/>
        <v>-66.66666666666666</v>
      </c>
      <c r="I167" s="12">
        <f t="shared" si="17"/>
        <v>-66.66666666666666</v>
      </c>
      <c r="J167" s="13" t="e">
        <f t="shared" si="18"/>
        <v>#DIV/0!</v>
      </c>
    </row>
    <row r="168" spans="1:10" ht="15.75">
      <c r="A168" s="4" t="s">
        <v>162</v>
      </c>
      <c r="B168" s="1">
        <v>0.9970326409495537</v>
      </c>
      <c r="C168" s="2">
        <v>0</v>
      </c>
      <c r="D168" s="3">
        <v>0</v>
      </c>
      <c r="E168" s="1">
        <v>0</v>
      </c>
      <c r="F168" s="2">
        <v>0</v>
      </c>
      <c r="G168" s="3">
        <v>0</v>
      </c>
      <c r="H168" s="11">
        <f t="shared" si="16"/>
        <v>-100</v>
      </c>
      <c r="I168" s="12" t="e">
        <f t="shared" si="17"/>
        <v>#DIV/0!</v>
      </c>
      <c r="J168" s="13" t="e">
        <f t="shared" si="18"/>
        <v>#DIV/0!</v>
      </c>
    </row>
    <row r="169" spans="1:10" ht="16.5" thickBot="1">
      <c r="A169" s="4" t="s">
        <v>199</v>
      </c>
      <c r="B169" s="1">
        <v>2171.25</v>
      </c>
      <c r="C169" s="2">
        <v>2143.344124764243</v>
      </c>
      <c r="D169" s="3">
        <v>27.905875235756735</v>
      </c>
      <c r="E169" s="1">
        <v>797</v>
      </c>
      <c r="F169" s="2">
        <v>789.2879968684389</v>
      </c>
      <c r="G169" s="3">
        <v>7.712003131561154</v>
      </c>
      <c r="H169" s="11">
        <f t="shared" si="16"/>
        <v>-63.293033966609094</v>
      </c>
      <c r="I169" s="12">
        <f t="shared" si="17"/>
        <v>-63.174928946360566</v>
      </c>
      <c r="J169" s="13">
        <f t="shared" si="18"/>
        <v>-72.3642313082533</v>
      </c>
    </row>
    <row r="170" spans="1:10" ht="21" customHeight="1" thickBot="1">
      <c r="A170" s="23" t="s">
        <v>210</v>
      </c>
      <c r="B170" s="24">
        <f aca="true" t="shared" si="19" ref="B170:G170">SUM(B114:B169)</f>
        <v>138358.4236671367</v>
      </c>
      <c r="C170" s="24">
        <f t="shared" si="19"/>
        <v>95601.45165236505</v>
      </c>
      <c r="D170" s="24">
        <f t="shared" si="19"/>
        <v>42753.97498213071</v>
      </c>
      <c r="E170" s="24">
        <f t="shared" si="19"/>
        <v>100937.20272570314</v>
      </c>
      <c r="F170" s="24">
        <f t="shared" si="19"/>
        <v>73130.56556726799</v>
      </c>
      <c r="G170" s="24">
        <f t="shared" si="19"/>
        <v>27805.637158435155</v>
      </c>
      <c r="H170" s="25">
        <f t="shared" si="16"/>
        <v>-27.046579420029886</v>
      </c>
      <c r="I170" s="25">
        <f t="shared" si="17"/>
        <v>-23.50475405625409</v>
      </c>
      <c r="J170" s="26">
        <f t="shared" si="18"/>
        <v>-34.96362111345976</v>
      </c>
    </row>
    <row r="171" spans="1:10" ht="15.75">
      <c r="A171" s="4" t="s">
        <v>163</v>
      </c>
      <c r="B171" s="1">
        <v>22335.55935681983</v>
      </c>
      <c r="C171" s="2">
        <v>19719.102150315513</v>
      </c>
      <c r="D171" s="3">
        <v>2616.4572065043153</v>
      </c>
      <c r="E171" s="1">
        <v>18510.2572665837</v>
      </c>
      <c r="F171" s="2">
        <v>16326.109616480175</v>
      </c>
      <c r="G171" s="3">
        <v>2184.1476501035213</v>
      </c>
      <c r="H171" s="11">
        <f t="shared" si="16"/>
        <v>-17.126511268982984</v>
      </c>
      <c r="I171" s="12">
        <f t="shared" si="17"/>
        <v>-17.206627908162893</v>
      </c>
      <c r="J171" s="13">
        <f t="shared" si="18"/>
        <v>-16.522706938454988</v>
      </c>
    </row>
    <row r="172" spans="1:10" ht="15.75">
      <c r="A172" s="4" t="s">
        <v>164</v>
      </c>
      <c r="B172" s="1">
        <v>4175.712041789389</v>
      </c>
      <c r="C172" s="2">
        <v>3792.1042851928737</v>
      </c>
      <c r="D172" s="3">
        <v>383.6077565965162</v>
      </c>
      <c r="E172" s="1">
        <v>3559.9494138631317</v>
      </c>
      <c r="F172" s="2">
        <v>3232.9417038615393</v>
      </c>
      <c r="G172" s="3">
        <v>327.0077100015925</v>
      </c>
      <c r="H172" s="11">
        <f t="shared" si="16"/>
        <v>-14.74629049522268</v>
      </c>
      <c r="I172" s="12">
        <f t="shared" si="17"/>
        <v>-14.745443143921722</v>
      </c>
      <c r="J172" s="13">
        <f t="shared" si="18"/>
        <v>-14.754666875637865</v>
      </c>
    </row>
    <row r="173" spans="1:10" ht="15.75">
      <c r="A173" s="4" t="s">
        <v>188</v>
      </c>
      <c r="B173" s="1">
        <v>1207</v>
      </c>
      <c r="C173" s="2">
        <v>705.0063714063714</v>
      </c>
      <c r="D173" s="3">
        <v>501.9936285936286</v>
      </c>
      <c r="E173" s="1">
        <v>1042.8537616229924</v>
      </c>
      <c r="F173" s="2">
        <v>612.6769076231838</v>
      </c>
      <c r="G173" s="3">
        <v>430.1768539998086</v>
      </c>
      <c r="H173" s="11">
        <f t="shared" si="16"/>
        <v>-13.599522649296409</v>
      </c>
      <c r="I173" s="12">
        <f t="shared" si="17"/>
        <v>-13.096259484720058</v>
      </c>
      <c r="J173" s="13">
        <f t="shared" si="18"/>
        <v>-14.306311973524425</v>
      </c>
    </row>
    <row r="174" spans="1:10" ht="15.75">
      <c r="A174" s="4" t="s">
        <v>192</v>
      </c>
      <c r="B174" s="1">
        <v>2276.805054151625</v>
      </c>
      <c r="C174" s="2">
        <v>1881.0625745847474</v>
      </c>
      <c r="D174" s="3">
        <v>395.7424795668771</v>
      </c>
      <c r="E174" s="1">
        <v>1234.0974729241877</v>
      </c>
      <c r="F174" s="2">
        <v>945.5937323277801</v>
      </c>
      <c r="G174" s="3">
        <v>288.5037405964076</v>
      </c>
      <c r="H174" s="11">
        <f t="shared" si="16"/>
        <v>-45.79696357077735</v>
      </c>
      <c r="I174" s="12">
        <f t="shared" si="17"/>
        <v>-49.730873119065485</v>
      </c>
      <c r="J174" s="13">
        <f t="shared" si="18"/>
        <v>-27.09811165276914</v>
      </c>
    </row>
    <row r="175" spans="1:10" ht="15.75">
      <c r="A175" s="4" t="s">
        <v>195</v>
      </c>
      <c r="B175" s="1">
        <v>773</v>
      </c>
      <c r="C175" s="2">
        <v>616.7221785807803</v>
      </c>
      <c r="D175" s="3">
        <v>156.27782141921966</v>
      </c>
      <c r="E175" s="1">
        <v>454</v>
      </c>
      <c r="F175" s="2">
        <v>383.56476389979923</v>
      </c>
      <c r="G175" s="3">
        <v>70.43523610020074</v>
      </c>
      <c r="H175" s="11">
        <f t="shared" si="16"/>
        <v>-41.26778783958603</v>
      </c>
      <c r="I175" s="12">
        <f t="shared" si="17"/>
        <v>-37.805907226740246</v>
      </c>
      <c r="J175" s="13">
        <f t="shared" si="18"/>
        <v>-54.92947402225666</v>
      </c>
    </row>
    <row r="176" spans="1:10" ht="15.75">
      <c r="A176" s="4" t="s">
        <v>196</v>
      </c>
      <c r="B176" s="1">
        <v>184.025</v>
      </c>
      <c r="C176" s="2">
        <v>176.15596153846153</v>
      </c>
      <c r="D176" s="3">
        <v>7.869038461538462</v>
      </c>
      <c r="E176" s="1">
        <v>129.54000000000002</v>
      </c>
      <c r="F176" s="2">
        <v>115.42261538461538</v>
      </c>
      <c r="G176" s="3">
        <v>14.117384615384616</v>
      </c>
      <c r="H176" s="11">
        <f t="shared" si="16"/>
        <v>-29.60739030023094</v>
      </c>
      <c r="I176" s="12">
        <f t="shared" si="17"/>
        <v>-34.47703138936104</v>
      </c>
      <c r="J176" s="13">
        <f t="shared" si="18"/>
        <v>79.40418876316625</v>
      </c>
    </row>
    <row r="177" spans="1:10" ht="15.75">
      <c r="A177" s="4" t="s">
        <v>197</v>
      </c>
      <c r="B177" s="1">
        <v>304</v>
      </c>
      <c r="C177" s="2">
        <v>256.93900064892927</v>
      </c>
      <c r="D177" s="3">
        <v>47.06099935107073</v>
      </c>
      <c r="E177" s="1">
        <v>329</v>
      </c>
      <c r="F177" s="2">
        <v>299.4398843534185</v>
      </c>
      <c r="G177" s="3">
        <v>29.56011564658151</v>
      </c>
      <c r="H177" s="11">
        <f t="shared" si="16"/>
        <v>8.223684210526317</v>
      </c>
      <c r="I177" s="12">
        <f t="shared" si="17"/>
        <v>16.54123492235446</v>
      </c>
      <c r="J177" s="13">
        <f t="shared" si="18"/>
        <v>-37.18765845564441</v>
      </c>
    </row>
    <row r="178" spans="1:10" ht="15.75">
      <c r="A178" s="4" t="s">
        <v>183</v>
      </c>
      <c r="B178" s="1">
        <v>729.9521276595744</v>
      </c>
      <c r="C178" s="2">
        <v>610.267032274836</v>
      </c>
      <c r="D178" s="3">
        <v>119.68509538473842</v>
      </c>
      <c r="E178" s="1">
        <v>512.2446808510638</v>
      </c>
      <c r="F178" s="2">
        <v>405.8582886738121</v>
      </c>
      <c r="G178" s="3">
        <v>106.38639217725162</v>
      </c>
      <c r="H178" s="11">
        <f t="shared" si="16"/>
        <v>-29.824893792218965</v>
      </c>
      <c r="I178" s="12">
        <f t="shared" si="17"/>
        <v>-33.49496741435766</v>
      </c>
      <c r="J178" s="13">
        <f t="shared" si="18"/>
        <v>-11.111411295397248</v>
      </c>
    </row>
    <row r="179" spans="1:10" ht="15.75">
      <c r="A179" s="4" t="s">
        <v>184</v>
      </c>
      <c r="B179" s="1">
        <v>75</v>
      </c>
      <c r="C179" s="2">
        <v>47.7</v>
      </c>
      <c r="D179" s="3">
        <v>27.3</v>
      </c>
      <c r="E179" s="1">
        <v>113</v>
      </c>
      <c r="F179" s="2">
        <v>52.477777777777774</v>
      </c>
      <c r="G179" s="3">
        <v>60.52222222222222</v>
      </c>
      <c r="H179" s="11">
        <f t="shared" si="16"/>
        <v>50.66666666666667</v>
      </c>
      <c r="I179" s="12">
        <f t="shared" si="17"/>
        <v>10.016305613789877</v>
      </c>
      <c r="J179" s="13">
        <f t="shared" si="18"/>
        <v>121.69312169312165</v>
      </c>
    </row>
    <row r="180" spans="1:10" ht="15.75">
      <c r="A180" s="4" t="s">
        <v>165</v>
      </c>
      <c r="B180" s="1">
        <v>0</v>
      </c>
      <c r="C180" s="2">
        <v>0</v>
      </c>
      <c r="D180" s="3">
        <v>0</v>
      </c>
      <c r="E180" s="1">
        <v>0</v>
      </c>
      <c r="F180" s="2">
        <v>0</v>
      </c>
      <c r="G180" s="3">
        <v>0</v>
      </c>
      <c r="H180" s="11" t="e">
        <f t="shared" si="16"/>
        <v>#DIV/0!</v>
      </c>
      <c r="I180" s="12" t="e">
        <f t="shared" si="17"/>
        <v>#DIV/0!</v>
      </c>
      <c r="J180" s="13" t="e">
        <f t="shared" si="18"/>
        <v>#DIV/0!</v>
      </c>
    </row>
    <row r="181" spans="1:10" ht="15.75">
      <c r="A181" s="4" t="s">
        <v>166</v>
      </c>
      <c r="B181" s="1">
        <v>0</v>
      </c>
      <c r="C181" s="2">
        <v>0</v>
      </c>
      <c r="D181" s="3">
        <v>0</v>
      </c>
      <c r="E181" s="1">
        <v>1</v>
      </c>
      <c r="F181" s="2">
        <v>1</v>
      </c>
      <c r="G181" s="3">
        <v>0</v>
      </c>
      <c r="H181" s="11" t="e">
        <f t="shared" si="16"/>
        <v>#DIV/0!</v>
      </c>
      <c r="I181" s="12" t="e">
        <f t="shared" si="17"/>
        <v>#DIV/0!</v>
      </c>
      <c r="J181" s="13" t="e">
        <f t="shared" si="18"/>
        <v>#DIV/0!</v>
      </c>
    </row>
    <row r="182" spans="1:10" ht="15.75">
      <c r="A182" s="4" t="s">
        <v>167</v>
      </c>
      <c r="B182" s="1">
        <v>3</v>
      </c>
      <c r="C182" s="2">
        <v>3</v>
      </c>
      <c r="D182" s="3">
        <v>0</v>
      </c>
      <c r="E182" s="1">
        <v>11</v>
      </c>
      <c r="F182" s="2">
        <v>11</v>
      </c>
      <c r="G182" s="3">
        <v>0</v>
      </c>
      <c r="H182" s="11">
        <f t="shared" si="16"/>
        <v>266.66666666666663</v>
      </c>
      <c r="I182" s="12">
        <f t="shared" si="17"/>
        <v>266.66666666666663</v>
      </c>
      <c r="J182" s="13" t="e">
        <f t="shared" si="18"/>
        <v>#DIV/0!</v>
      </c>
    </row>
    <row r="183" spans="1:10" ht="15.75">
      <c r="A183" s="4" t="s">
        <v>168</v>
      </c>
      <c r="B183" s="1">
        <v>13</v>
      </c>
      <c r="C183" s="2">
        <v>13</v>
      </c>
      <c r="D183" s="3">
        <v>0</v>
      </c>
      <c r="E183" s="1">
        <v>33</v>
      </c>
      <c r="F183" s="2">
        <v>33</v>
      </c>
      <c r="G183" s="3">
        <v>0</v>
      </c>
      <c r="H183" s="11">
        <f t="shared" si="16"/>
        <v>153.84615384615387</v>
      </c>
      <c r="I183" s="12">
        <f t="shared" si="17"/>
        <v>153.84615384615387</v>
      </c>
      <c r="J183" s="13" t="e">
        <f t="shared" si="18"/>
        <v>#DIV/0!</v>
      </c>
    </row>
    <row r="184" spans="1:10" ht="15.75">
      <c r="A184" s="4" t="s">
        <v>169</v>
      </c>
      <c r="B184" s="1">
        <v>4</v>
      </c>
      <c r="C184" s="2">
        <v>4</v>
      </c>
      <c r="D184" s="3">
        <v>0</v>
      </c>
      <c r="E184" s="1">
        <v>2</v>
      </c>
      <c r="F184" s="2">
        <v>2</v>
      </c>
      <c r="G184" s="3">
        <v>0</v>
      </c>
      <c r="H184" s="11">
        <f t="shared" si="16"/>
        <v>-50</v>
      </c>
      <c r="I184" s="12">
        <f t="shared" si="17"/>
        <v>-50</v>
      </c>
      <c r="J184" s="13" t="e">
        <f t="shared" si="18"/>
        <v>#DIV/0!</v>
      </c>
    </row>
    <row r="185" spans="1:10" ht="15.75">
      <c r="A185" s="4" t="s">
        <v>170</v>
      </c>
      <c r="B185" s="1">
        <v>0</v>
      </c>
      <c r="C185" s="2">
        <v>0</v>
      </c>
      <c r="D185" s="3">
        <v>0</v>
      </c>
      <c r="E185" s="1">
        <v>2</v>
      </c>
      <c r="F185" s="2">
        <v>2</v>
      </c>
      <c r="G185" s="3">
        <v>0</v>
      </c>
      <c r="H185" s="11" t="e">
        <f t="shared" si="16"/>
        <v>#DIV/0!</v>
      </c>
      <c r="I185" s="12" t="e">
        <f t="shared" si="17"/>
        <v>#DIV/0!</v>
      </c>
      <c r="J185" s="13" t="e">
        <f t="shared" si="18"/>
        <v>#DIV/0!</v>
      </c>
    </row>
    <row r="186" spans="1:10" ht="15.75">
      <c r="A186" s="4" t="s">
        <v>171</v>
      </c>
      <c r="B186" s="1">
        <v>0</v>
      </c>
      <c r="C186" s="2">
        <v>0</v>
      </c>
      <c r="D186" s="3">
        <v>0</v>
      </c>
      <c r="E186" s="1">
        <v>16</v>
      </c>
      <c r="F186" s="2">
        <v>16</v>
      </c>
      <c r="G186" s="3">
        <v>0</v>
      </c>
      <c r="H186" s="11" t="e">
        <f t="shared" si="16"/>
        <v>#DIV/0!</v>
      </c>
      <c r="I186" s="12" t="e">
        <f t="shared" si="17"/>
        <v>#DIV/0!</v>
      </c>
      <c r="J186" s="13" t="e">
        <f t="shared" si="18"/>
        <v>#DIV/0!</v>
      </c>
    </row>
    <row r="187" spans="1:10" ht="15.75">
      <c r="A187" s="4" t="s">
        <v>172</v>
      </c>
      <c r="B187" s="1">
        <v>4</v>
      </c>
      <c r="C187" s="2">
        <v>4</v>
      </c>
      <c r="D187" s="3">
        <v>0</v>
      </c>
      <c r="E187" s="1">
        <v>9</v>
      </c>
      <c r="F187" s="2">
        <v>9</v>
      </c>
      <c r="G187" s="3">
        <v>0</v>
      </c>
      <c r="H187" s="11">
        <f t="shared" si="16"/>
        <v>125</v>
      </c>
      <c r="I187" s="12">
        <f t="shared" si="17"/>
        <v>125</v>
      </c>
      <c r="J187" s="13" t="e">
        <f t="shared" si="18"/>
        <v>#DIV/0!</v>
      </c>
    </row>
    <row r="188" spans="1:10" ht="15.75">
      <c r="A188" s="4" t="s">
        <v>173</v>
      </c>
      <c r="B188" s="1">
        <v>1</v>
      </c>
      <c r="C188" s="2">
        <v>1</v>
      </c>
      <c r="D188" s="3">
        <v>0</v>
      </c>
      <c r="E188" s="1">
        <v>3</v>
      </c>
      <c r="F188" s="2">
        <v>3</v>
      </c>
      <c r="G188" s="3">
        <v>0</v>
      </c>
      <c r="H188" s="11">
        <f t="shared" si="16"/>
        <v>200</v>
      </c>
      <c r="I188" s="12">
        <f t="shared" si="17"/>
        <v>200</v>
      </c>
      <c r="J188" s="13" t="e">
        <f t="shared" si="18"/>
        <v>#DIV/0!</v>
      </c>
    </row>
    <row r="189" spans="1:10" ht="15.75">
      <c r="A189" s="4" t="s">
        <v>174</v>
      </c>
      <c r="B189" s="1">
        <v>25</v>
      </c>
      <c r="C189" s="2">
        <v>25</v>
      </c>
      <c r="D189" s="3">
        <v>0</v>
      </c>
      <c r="E189" s="1">
        <v>9</v>
      </c>
      <c r="F189" s="2">
        <v>9</v>
      </c>
      <c r="G189" s="3">
        <v>0</v>
      </c>
      <c r="H189" s="11">
        <f t="shared" si="16"/>
        <v>-64</v>
      </c>
      <c r="I189" s="12">
        <f t="shared" si="17"/>
        <v>-64</v>
      </c>
      <c r="J189" s="13" t="e">
        <f t="shared" si="18"/>
        <v>#DIV/0!</v>
      </c>
    </row>
    <row r="190" spans="1:10" ht="15.75">
      <c r="A190" s="4" t="s">
        <v>175</v>
      </c>
      <c r="B190" s="1">
        <v>5</v>
      </c>
      <c r="C190" s="2">
        <v>5</v>
      </c>
      <c r="D190" s="3">
        <v>0</v>
      </c>
      <c r="E190" s="1">
        <v>13</v>
      </c>
      <c r="F190" s="2">
        <v>13</v>
      </c>
      <c r="G190" s="3">
        <v>0</v>
      </c>
      <c r="H190" s="11">
        <f aca="true" t="shared" si="20" ref="H190:H205">(E190-B190)/B190*100</f>
        <v>160</v>
      </c>
      <c r="I190" s="12">
        <f aca="true" t="shared" si="21" ref="I190:I205">(F190-C190)/C190*100</f>
        <v>160</v>
      </c>
      <c r="J190" s="13" t="e">
        <f aca="true" t="shared" si="22" ref="J190:J205">(G190-D190)/D190*100</f>
        <v>#DIV/0!</v>
      </c>
    </row>
    <row r="191" spans="1:10" ht="15.75">
      <c r="A191" s="4" t="s">
        <v>176</v>
      </c>
      <c r="B191" s="1">
        <v>0</v>
      </c>
      <c r="C191" s="2">
        <v>0</v>
      </c>
      <c r="D191" s="3">
        <v>0</v>
      </c>
      <c r="E191" s="1">
        <v>2</v>
      </c>
      <c r="F191" s="2">
        <v>2</v>
      </c>
      <c r="G191" s="3">
        <v>0</v>
      </c>
      <c r="H191" s="11" t="e">
        <f t="shared" si="20"/>
        <v>#DIV/0!</v>
      </c>
      <c r="I191" s="12" t="e">
        <f t="shared" si="21"/>
        <v>#DIV/0!</v>
      </c>
      <c r="J191" s="13" t="e">
        <f t="shared" si="22"/>
        <v>#DIV/0!</v>
      </c>
    </row>
    <row r="192" spans="1:10" ht="15.75">
      <c r="A192" s="4" t="s">
        <v>177</v>
      </c>
      <c r="B192" s="1">
        <v>0</v>
      </c>
      <c r="C192" s="2">
        <v>0</v>
      </c>
      <c r="D192" s="3">
        <v>0</v>
      </c>
      <c r="E192" s="1">
        <v>6</v>
      </c>
      <c r="F192" s="2">
        <v>6</v>
      </c>
      <c r="G192" s="3">
        <v>0</v>
      </c>
      <c r="H192" s="11" t="e">
        <f t="shared" si="20"/>
        <v>#DIV/0!</v>
      </c>
      <c r="I192" s="12" t="e">
        <f t="shared" si="21"/>
        <v>#DIV/0!</v>
      </c>
      <c r="J192" s="13" t="e">
        <f t="shared" si="22"/>
        <v>#DIV/0!</v>
      </c>
    </row>
    <row r="193" spans="1:10" ht="15.75">
      <c r="A193" s="4" t="s">
        <v>178</v>
      </c>
      <c r="B193" s="1">
        <v>0</v>
      </c>
      <c r="C193" s="2">
        <v>0</v>
      </c>
      <c r="D193" s="3">
        <v>0</v>
      </c>
      <c r="E193" s="1">
        <v>0</v>
      </c>
      <c r="F193" s="2">
        <v>0</v>
      </c>
      <c r="G193" s="3">
        <v>0</v>
      </c>
      <c r="H193" s="11" t="e">
        <f t="shared" si="20"/>
        <v>#DIV/0!</v>
      </c>
      <c r="I193" s="12" t="e">
        <f t="shared" si="21"/>
        <v>#DIV/0!</v>
      </c>
      <c r="J193" s="13" t="e">
        <f t="shared" si="22"/>
        <v>#DIV/0!</v>
      </c>
    </row>
    <row r="194" spans="1:10" ht="15.75">
      <c r="A194" s="4" t="s">
        <v>179</v>
      </c>
      <c r="B194" s="1">
        <v>26</v>
      </c>
      <c r="C194" s="2">
        <v>0</v>
      </c>
      <c r="D194" s="3">
        <v>26</v>
      </c>
      <c r="E194" s="1">
        <v>12</v>
      </c>
      <c r="F194" s="2">
        <v>0</v>
      </c>
      <c r="G194" s="3">
        <v>12</v>
      </c>
      <c r="H194" s="11">
        <f t="shared" si="20"/>
        <v>-53.84615384615385</v>
      </c>
      <c r="I194" s="12" t="e">
        <f t="shared" si="21"/>
        <v>#DIV/0!</v>
      </c>
      <c r="J194" s="13">
        <f t="shared" si="22"/>
        <v>-53.84615384615385</v>
      </c>
    </row>
    <row r="195" spans="1:10" ht="15.75">
      <c r="A195" s="4" t="s">
        <v>180</v>
      </c>
      <c r="B195" s="1">
        <v>1</v>
      </c>
      <c r="C195" s="2">
        <v>1</v>
      </c>
      <c r="D195" s="3">
        <v>0</v>
      </c>
      <c r="E195" s="1">
        <v>1</v>
      </c>
      <c r="F195" s="2">
        <v>1</v>
      </c>
      <c r="G195" s="3">
        <v>0</v>
      </c>
      <c r="H195" s="11">
        <f t="shared" si="20"/>
        <v>0</v>
      </c>
      <c r="I195" s="12">
        <f t="shared" si="21"/>
        <v>0</v>
      </c>
      <c r="J195" s="13" t="e">
        <f t="shared" si="22"/>
        <v>#DIV/0!</v>
      </c>
    </row>
    <row r="196" spans="1:10" ht="15.75">
      <c r="A196" s="4" t="s">
        <v>181</v>
      </c>
      <c r="B196" s="1">
        <v>25</v>
      </c>
      <c r="C196" s="2">
        <v>23.555555555555557</v>
      </c>
      <c r="D196" s="3">
        <v>1.4444444444444444</v>
      </c>
      <c r="E196" s="1">
        <v>13</v>
      </c>
      <c r="F196" s="2">
        <v>12.555555555555555</v>
      </c>
      <c r="G196" s="3">
        <v>0.4444444444444444</v>
      </c>
      <c r="H196" s="11">
        <f t="shared" si="20"/>
        <v>-48</v>
      </c>
      <c r="I196" s="12">
        <f t="shared" si="21"/>
        <v>-46.69811320754717</v>
      </c>
      <c r="J196" s="13">
        <f t="shared" si="22"/>
        <v>-69.23076923076923</v>
      </c>
    </row>
    <row r="197" spans="1:10" ht="15.75">
      <c r="A197" s="4" t="s">
        <v>182</v>
      </c>
      <c r="B197" s="1">
        <v>5</v>
      </c>
      <c r="C197" s="2">
        <v>5</v>
      </c>
      <c r="D197" s="3">
        <v>0</v>
      </c>
      <c r="E197" s="1">
        <v>5</v>
      </c>
      <c r="F197" s="2">
        <v>5</v>
      </c>
      <c r="G197" s="3">
        <v>0</v>
      </c>
      <c r="H197" s="11">
        <f t="shared" si="20"/>
        <v>0</v>
      </c>
      <c r="I197" s="12">
        <f t="shared" si="21"/>
        <v>0</v>
      </c>
      <c r="J197" s="13" t="e">
        <f t="shared" si="22"/>
        <v>#DIV/0!</v>
      </c>
    </row>
    <row r="198" spans="1:10" ht="15.75">
      <c r="A198" s="4" t="s">
        <v>185</v>
      </c>
      <c r="B198" s="1">
        <v>14</v>
      </c>
      <c r="C198" s="2">
        <v>14</v>
      </c>
      <c r="D198" s="3">
        <v>0</v>
      </c>
      <c r="E198" s="1">
        <v>10</v>
      </c>
      <c r="F198" s="2">
        <v>9.35</v>
      </c>
      <c r="G198" s="3">
        <v>0.65</v>
      </c>
      <c r="H198" s="11">
        <f t="shared" si="20"/>
        <v>-28.57142857142857</v>
      </c>
      <c r="I198" s="12">
        <f t="shared" si="21"/>
        <v>-33.214285714285715</v>
      </c>
      <c r="J198" s="13" t="e">
        <f t="shared" si="22"/>
        <v>#DIV/0!</v>
      </c>
    </row>
    <row r="199" spans="1:10" ht="15.75">
      <c r="A199" s="4" t="s">
        <v>186</v>
      </c>
      <c r="B199" s="1">
        <v>6</v>
      </c>
      <c r="C199" s="2">
        <v>5.35</v>
      </c>
      <c r="D199" s="3">
        <v>0.65</v>
      </c>
      <c r="E199" s="1">
        <v>5.996389891696751</v>
      </c>
      <c r="F199" s="2">
        <v>4.491598293403348</v>
      </c>
      <c r="G199" s="3">
        <v>1.5047915982934033</v>
      </c>
      <c r="H199" s="11">
        <f t="shared" si="20"/>
        <v>-0.06016847172081915</v>
      </c>
      <c r="I199" s="12">
        <f t="shared" si="21"/>
        <v>-16.044891712086955</v>
      </c>
      <c r="J199" s="13">
        <f t="shared" si="22"/>
        <v>131.50639973744666</v>
      </c>
    </row>
    <row r="200" spans="1:10" ht="15.75">
      <c r="A200" s="4" t="s">
        <v>187</v>
      </c>
      <c r="B200" s="1">
        <v>11</v>
      </c>
      <c r="C200" s="2">
        <v>3</v>
      </c>
      <c r="D200" s="3">
        <v>8</v>
      </c>
      <c r="E200" s="1">
        <v>14</v>
      </c>
      <c r="F200" s="2">
        <v>7</v>
      </c>
      <c r="G200" s="3">
        <v>7</v>
      </c>
      <c r="H200" s="11">
        <f t="shared" si="20"/>
        <v>27.27272727272727</v>
      </c>
      <c r="I200" s="12">
        <f t="shared" si="21"/>
        <v>133.33333333333331</v>
      </c>
      <c r="J200" s="13">
        <f t="shared" si="22"/>
        <v>-12.5</v>
      </c>
    </row>
    <row r="201" spans="1:10" ht="15.75">
      <c r="A201" s="4" t="s">
        <v>189</v>
      </c>
      <c r="B201" s="1">
        <v>66.8974358974359</v>
      </c>
      <c r="C201" s="2">
        <v>66.8974358974359</v>
      </c>
      <c r="D201" s="3">
        <v>0</v>
      </c>
      <c r="E201" s="1">
        <v>37.56410256410257</v>
      </c>
      <c r="F201" s="2">
        <v>37.56410256410257</v>
      </c>
      <c r="G201" s="3">
        <v>0</v>
      </c>
      <c r="H201" s="11">
        <f t="shared" si="20"/>
        <v>-43.84821770793407</v>
      </c>
      <c r="I201" s="12">
        <f t="shared" si="21"/>
        <v>-43.84821770793407</v>
      </c>
      <c r="J201" s="13" t="e">
        <f t="shared" si="22"/>
        <v>#DIV/0!</v>
      </c>
    </row>
    <row r="202" spans="1:10" ht="15.75">
      <c r="A202" s="4" t="s">
        <v>190</v>
      </c>
      <c r="B202" s="1">
        <v>43</v>
      </c>
      <c r="C202" s="2">
        <v>33</v>
      </c>
      <c r="D202" s="3">
        <v>10</v>
      </c>
      <c r="E202" s="1">
        <v>26</v>
      </c>
      <c r="F202" s="2">
        <v>10.076923076923077</v>
      </c>
      <c r="G202" s="3">
        <v>15.923076923076923</v>
      </c>
      <c r="H202" s="11">
        <f t="shared" si="20"/>
        <v>-39.53488372093023</v>
      </c>
      <c r="I202" s="12">
        <f t="shared" si="21"/>
        <v>-69.46386946386947</v>
      </c>
      <c r="J202" s="13">
        <f t="shared" si="22"/>
        <v>59.23076923076923</v>
      </c>
    </row>
    <row r="203" spans="1:10" ht="15.75">
      <c r="A203" s="4" t="s">
        <v>191</v>
      </c>
      <c r="B203" s="1">
        <v>5.892857142857141</v>
      </c>
      <c r="C203" s="2">
        <v>5.892857142857141</v>
      </c>
      <c r="D203" s="3">
        <v>0</v>
      </c>
      <c r="E203" s="1">
        <v>13.874999999999996</v>
      </c>
      <c r="F203" s="2">
        <v>13.874999999999996</v>
      </c>
      <c r="G203" s="3">
        <v>0</v>
      </c>
      <c r="H203" s="11">
        <f t="shared" si="20"/>
        <v>135.4545454545455</v>
      </c>
      <c r="I203" s="12">
        <f t="shared" si="21"/>
        <v>135.4545454545455</v>
      </c>
      <c r="J203" s="13" t="e">
        <f t="shared" si="22"/>
        <v>#DIV/0!</v>
      </c>
    </row>
    <row r="204" spans="1:10" ht="15.75">
      <c r="A204" s="4" t="s">
        <v>193</v>
      </c>
      <c r="B204" s="1">
        <v>23</v>
      </c>
      <c r="C204" s="2">
        <v>21</v>
      </c>
      <c r="D204" s="3">
        <v>0</v>
      </c>
      <c r="E204" s="1">
        <v>20.583333333333336</v>
      </c>
      <c r="F204" s="2">
        <v>19.583333333333336</v>
      </c>
      <c r="G204" s="3">
        <v>0</v>
      </c>
      <c r="H204" s="11">
        <f t="shared" si="20"/>
        <v>-10.507246376811583</v>
      </c>
      <c r="I204" s="12">
        <f t="shared" si="21"/>
        <v>-6.7460317460317345</v>
      </c>
      <c r="J204" s="13" t="e">
        <f t="shared" si="22"/>
        <v>#DIV/0!</v>
      </c>
    </row>
    <row r="205" spans="1:10" ht="15.75">
      <c r="A205" s="4" t="s">
        <v>194</v>
      </c>
      <c r="B205" s="1">
        <v>83.61111111111111</v>
      </c>
      <c r="C205" s="2">
        <v>83.61111111111111</v>
      </c>
      <c r="D205" s="3">
        <v>0</v>
      </c>
      <c r="E205" s="1">
        <v>308.24121818352586</v>
      </c>
      <c r="F205" s="2">
        <v>308.086893960963</v>
      </c>
      <c r="G205" s="3">
        <v>0.1543242225628775</v>
      </c>
      <c r="H205" s="11">
        <f t="shared" si="20"/>
        <v>268.66059317631</v>
      </c>
      <c r="I205" s="12">
        <f t="shared" si="21"/>
        <v>268.4760193553045</v>
      </c>
      <c r="J205" s="13" t="e">
        <f t="shared" si="22"/>
        <v>#DIV/0!</v>
      </c>
    </row>
    <row r="206" spans="1:10" ht="16.5" thickBot="1">
      <c r="A206" s="4" t="s">
        <v>198</v>
      </c>
      <c r="B206" s="1">
        <v>22</v>
      </c>
      <c r="C206" s="2">
        <v>20.67073170731707</v>
      </c>
      <c r="D206" s="3">
        <v>1.3292682926829267</v>
      </c>
      <c r="E206" s="1">
        <v>3</v>
      </c>
      <c r="F206" s="2">
        <v>2.07487922705314</v>
      </c>
      <c r="G206" s="3">
        <v>0.9251207729468599</v>
      </c>
      <c r="H206" s="11">
        <f aca="true" t="shared" si="23" ref="H206:H211">(E206-B206)/B206*100</f>
        <v>-86.36363636363636</v>
      </c>
      <c r="I206" s="12">
        <f aca="true" t="shared" si="24" ref="I206:I211">(F206-C206)/C206*100</f>
        <v>-89.96223618770752</v>
      </c>
      <c r="J206" s="13">
        <f aca="true" t="shared" si="25" ref="J206:J211">(G206-D206)/D206*100</f>
        <v>-30.403758365465578</v>
      </c>
    </row>
    <row r="207" spans="1:10" ht="21" customHeight="1" thickBot="1">
      <c r="A207" s="23" t="s">
        <v>211</v>
      </c>
      <c r="B207" s="24">
        <f aca="true" t="shared" si="26" ref="B207:G207">SUM(B171:B206)</f>
        <v>32448.454984571825</v>
      </c>
      <c r="C207" s="24">
        <f t="shared" si="26"/>
        <v>28143.037245956788</v>
      </c>
      <c r="D207" s="24">
        <f t="shared" si="26"/>
        <v>4303.417738615032</v>
      </c>
      <c r="E207" s="24">
        <f t="shared" si="26"/>
        <v>26462.20263981773</v>
      </c>
      <c r="F207" s="24">
        <f t="shared" si="26"/>
        <v>22911.743576393426</v>
      </c>
      <c r="G207" s="24">
        <f t="shared" si="26"/>
        <v>3549.459063424295</v>
      </c>
      <c r="H207" s="25">
        <f t="shared" si="23"/>
        <v>-18.448497309349126</v>
      </c>
      <c r="I207" s="25">
        <f t="shared" si="24"/>
        <v>-18.58823418327005</v>
      </c>
      <c r="J207" s="26">
        <f t="shared" si="25"/>
        <v>-17.519997383135376</v>
      </c>
    </row>
    <row r="208" spans="1:10" ht="15.75">
      <c r="A208" s="27" t="s">
        <v>202</v>
      </c>
      <c r="B208" s="33">
        <f aca="true" t="shared" si="27" ref="B208:G208">SUM(B26)</f>
        <v>634351.6538912907</v>
      </c>
      <c r="C208" s="34">
        <f t="shared" si="27"/>
        <v>268679.80106857046</v>
      </c>
      <c r="D208" s="34">
        <f t="shared" si="27"/>
        <v>365671.85282272054</v>
      </c>
      <c r="E208" s="34">
        <f t="shared" si="27"/>
        <v>589605.675993991</v>
      </c>
      <c r="F208" s="34">
        <f t="shared" si="27"/>
        <v>293957.1694562888</v>
      </c>
      <c r="G208" s="35">
        <f t="shared" si="27"/>
        <v>295648.5065377021</v>
      </c>
      <c r="H208" s="30">
        <f t="shared" si="23"/>
        <v>-7.053812758714402</v>
      </c>
      <c r="I208" s="17">
        <f t="shared" si="24"/>
        <v>9.407989840392666</v>
      </c>
      <c r="J208" s="18">
        <f t="shared" si="25"/>
        <v>-19.149230585971864</v>
      </c>
    </row>
    <row r="209" spans="1:10" ht="15.75">
      <c r="A209" s="28" t="s">
        <v>203</v>
      </c>
      <c r="B209" s="36">
        <f aca="true" t="shared" si="28" ref="B209:G209">SUM(B207,B170,B113,B68)</f>
        <v>222435.4334023142</v>
      </c>
      <c r="C209" s="37">
        <f t="shared" si="28"/>
        <v>166625.38078787964</v>
      </c>
      <c r="D209" s="37">
        <f t="shared" si="28"/>
        <v>55801.055581793604</v>
      </c>
      <c r="E209" s="37">
        <f t="shared" si="28"/>
        <v>172011.8190251714</v>
      </c>
      <c r="F209" s="37">
        <f t="shared" si="28"/>
        <v>134661.87824511918</v>
      </c>
      <c r="G209" s="38">
        <f t="shared" si="28"/>
        <v>37346.940780052195</v>
      </c>
      <c r="H209" s="31">
        <f t="shared" si="23"/>
        <v>-22.668876808823303</v>
      </c>
      <c r="I209" s="19">
        <f t="shared" si="24"/>
        <v>-19.182853411420673</v>
      </c>
      <c r="J209" s="20">
        <f t="shared" si="25"/>
        <v>-33.07126470876744</v>
      </c>
    </row>
    <row r="210" spans="1:10" ht="15.75">
      <c r="A210" s="28" t="s">
        <v>204</v>
      </c>
      <c r="B210" s="36">
        <f aca="true" t="shared" si="29" ref="B210:G210">B4</f>
        <v>121726.96843469235</v>
      </c>
      <c r="C210" s="37">
        <f t="shared" si="29"/>
        <v>119249.00910748304</v>
      </c>
      <c r="D210" s="37">
        <f t="shared" si="29"/>
        <v>2543.4766272263805</v>
      </c>
      <c r="E210" s="37">
        <f t="shared" si="29"/>
        <v>158163.86862094884</v>
      </c>
      <c r="F210" s="37">
        <f t="shared" si="29"/>
        <v>155278.74100642817</v>
      </c>
      <c r="G210" s="38">
        <f t="shared" si="29"/>
        <v>2965.534455348419</v>
      </c>
      <c r="H210" s="31">
        <f t="shared" si="23"/>
        <v>29.933301268243795</v>
      </c>
      <c r="I210" s="19">
        <f t="shared" si="24"/>
        <v>30.213862713500916</v>
      </c>
      <c r="J210" s="20">
        <f t="shared" si="25"/>
        <v>16.593737233681043</v>
      </c>
    </row>
    <row r="211" spans="1:10" ht="16.5" thickBot="1">
      <c r="A211" s="29" t="s">
        <v>205</v>
      </c>
      <c r="B211" s="39">
        <f aca="true" t="shared" si="30" ref="B211:G211">SUM(B208:B210)</f>
        <v>978514.0557282972</v>
      </c>
      <c r="C211" s="40">
        <f t="shared" si="30"/>
        <v>554554.1909639331</v>
      </c>
      <c r="D211" s="40">
        <f t="shared" si="30"/>
        <v>424016.38503174053</v>
      </c>
      <c r="E211" s="40">
        <f t="shared" si="30"/>
        <v>919781.3636401112</v>
      </c>
      <c r="F211" s="40">
        <f t="shared" si="30"/>
        <v>583897.7887078362</v>
      </c>
      <c r="G211" s="41">
        <f t="shared" si="30"/>
        <v>335960.9817731028</v>
      </c>
      <c r="H211" s="32">
        <f t="shared" si="23"/>
        <v>-6.002232849324985</v>
      </c>
      <c r="I211" s="21">
        <f t="shared" si="24"/>
        <v>5.291385084097487</v>
      </c>
      <c r="J211" s="22">
        <f t="shared" si="25"/>
        <v>-20.76698126937859</v>
      </c>
    </row>
    <row r="212" spans="2:7" ht="15.75">
      <c r="B212" s="8"/>
      <c r="C212" s="8"/>
      <c r="D212" s="8"/>
      <c r="E212" s="8"/>
      <c r="F212" s="8"/>
      <c r="G212" s="8"/>
    </row>
    <row r="213" spans="2:7" ht="15.75">
      <c r="B213" s="9"/>
      <c r="C213" s="9"/>
      <c r="D213" s="9"/>
      <c r="E213" s="9"/>
      <c r="F213" s="9"/>
      <c r="G213" s="9"/>
    </row>
    <row r="214" spans="2:7" ht="15.75">
      <c r="B214" s="9"/>
      <c r="C214" s="9"/>
      <c r="D214" s="9"/>
      <c r="E214" s="9"/>
      <c r="F214" s="9"/>
      <c r="G214" s="9"/>
    </row>
    <row r="215" spans="2:7" ht="15.75">
      <c r="B215" s="9"/>
      <c r="C215" s="9"/>
      <c r="D215" s="9"/>
      <c r="E215" s="9"/>
      <c r="F215" s="9"/>
      <c r="G215" s="9"/>
    </row>
    <row r="216" spans="2:7" ht="15.75">
      <c r="B216" s="9"/>
      <c r="C216" s="9"/>
      <c r="D216" s="9"/>
      <c r="E216" s="9"/>
      <c r="F216" s="9"/>
      <c r="G216" s="9"/>
    </row>
    <row r="217" spans="2:7" ht="15.75">
      <c r="B217" s="9"/>
      <c r="C217" s="9"/>
      <c r="D217" s="9"/>
      <c r="E217" s="9"/>
      <c r="F217" s="9"/>
      <c r="G217" s="9"/>
    </row>
    <row r="218" spans="2:7" ht="15.75">
      <c r="B218" s="9"/>
      <c r="C218" s="9"/>
      <c r="D218" s="9"/>
      <c r="E218" s="9"/>
      <c r="F218" s="9"/>
      <c r="G218" s="9"/>
    </row>
    <row r="219" spans="2:7" ht="15.75">
      <c r="B219" s="9"/>
      <c r="C219" s="9"/>
      <c r="D219" s="9"/>
      <c r="E219" s="9"/>
      <c r="F219" s="9"/>
      <c r="G219" s="9"/>
    </row>
    <row r="220" spans="2:5" ht="15.75">
      <c r="B220" s="10"/>
      <c r="E220" s="10"/>
    </row>
    <row r="221" spans="2:5" ht="15.75">
      <c r="B221" s="10"/>
      <c r="E221" s="10"/>
    </row>
    <row r="222" spans="2:5" ht="15.75">
      <c r="B222" s="10"/>
      <c r="E222" s="10"/>
    </row>
    <row r="223" spans="2:5" ht="15.75">
      <c r="B223" s="10"/>
      <c r="E223" s="10"/>
    </row>
    <row r="224" spans="2:5" ht="15.75">
      <c r="B224" s="10"/>
      <c r="E224" s="10"/>
    </row>
    <row r="225" spans="2:5" ht="15.75">
      <c r="B225" s="10"/>
      <c r="E225" s="10"/>
    </row>
    <row r="226" spans="2:5" ht="15.75">
      <c r="B226" s="10"/>
      <c r="E226" s="10"/>
    </row>
    <row r="227" spans="2:5" ht="15.75">
      <c r="B227" s="10"/>
      <c r="E227" s="10"/>
    </row>
    <row r="228" spans="2:5" ht="15.75">
      <c r="B228" s="10"/>
      <c r="E228" s="10"/>
    </row>
    <row r="229" spans="2:5" ht="15.75">
      <c r="B229" s="10"/>
      <c r="E229" s="10"/>
    </row>
  </sheetData>
  <sheetProtection/>
  <mergeCells count="5">
    <mergeCell ref="A1:J1"/>
    <mergeCell ref="B2:D2"/>
    <mergeCell ref="E2:G2"/>
    <mergeCell ref="A2:A3"/>
    <mergeCell ref="H2:J2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5"/>
  <sheetViews>
    <sheetView rightToLeft="1" tabSelected="1" zoomScalePageLayoutView="0" workbookViewId="0" topLeftCell="A1">
      <selection activeCell="C12" sqref="C12"/>
    </sheetView>
  </sheetViews>
  <sheetFormatPr defaultColWidth="9.140625" defaultRowHeight="12.75"/>
  <cols>
    <col min="1" max="1" width="15.57421875" style="48" customWidth="1"/>
    <col min="2" max="4" width="10.28125" style="48" customWidth="1"/>
    <col min="5" max="5" width="11.00390625" style="48" customWidth="1"/>
    <col min="6" max="6" width="10.8515625" style="48" customWidth="1"/>
    <col min="7" max="7" width="10.421875" style="48" customWidth="1"/>
    <col min="8" max="8" width="9.140625" style="48" customWidth="1"/>
    <col min="9" max="9" width="10.00390625" style="48" customWidth="1"/>
    <col min="10" max="10" width="10.8515625" style="48" customWidth="1"/>
    <col min="11" max="11" width="10.28125" style="48" customWidth="1"/>
    <col min="12" max="12" width="10.00390625" style="50" customWidth="1"/>
    <col min="13" max="16384" width="9.140625" style="48" customWidth="1"/>
  </cols>
  <sheetData>
    <row r="1" spans="1:12" ht="15.75">
      <c r="A1" s="113" t="s">
        <v>331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69"/>
    </row>
    <row r="2" spans="1:11" ht="16.5" thickBot="1">
      <c r="A2" s="103" t="s">
        <v>332</v>
      </c>
      <c r="B2" s="103"/>
      <c r="C2" s="103"/>
      <c r="D2" s="103"/>
      <c r="E2" s="103"/>
      <c r="F2" s="103"/>
      <c r="G2" s="103"/>
      <c r="H2" s="103"/>
      <c r="I2" s="103"/>
      <c r="J2" s="103"/>
      <c r="K2" s="49"/>
    </row>
    <row r="3" spans="1:11" ht="23.25" customHeight="1">
      <c r="A3" s="107" t="s">
        <v>322</v>
      </c>
      <c r="B3" s="104">
        <v>2013</v>
      </c>
      <c r="C3" s="105"/>
      <c r="D3" s="106"/>
      <c r="E3" s="104">
        <v>2014</v>
      </c>
      <c r="F3" s="105"/>
      <c r="G3" s="106"/>
      <c r="H3" s="114" t="s">
        <v>330</v>
      </c>
      <c r="I3" s="115"/>
      <c r="J3" s="116"/>
      <c r="K3" s="110" t="s">
        <v>213</v>
      </c>
    </row>
    <row r="4" spans="1:12" ht="31.5">
      <c r="A4" s="108"/>
      <c r="B4" s="42" t="s">
        <v>323</v>
      </c>
      <c r="C4" s="43" t="s">
        <v>324</v>
      </c>
      <c r="D4" s="44" t="s">
        <v>325</v>
      </c>
      <c r="E4" s="42" t="s">
        <v>323</v>
      </c>
      <c r="F4" s="43" t="s">
        <v>324</v>
      </c>
      <c r="G4" s="44" t="s">
        <v>325</v>
      </c>
      <c r="H4" s="42" t="s">
        <v>323</v>
      </c>
      <c r="I4" s="43" t="s">
        <v>324</v>
      </c>
      <c r="J4" s="44" t="s">
        <v>325</v>
      </c>
      <c r="K4" s="111"/>
      <c r="L4" s="48"/>
    </row>
    <row r="5" spans="1:12" ht="26.25" thickBot="1">
      <c r="A5" s="109"/>
      <c r="B5" s="45" t="s">
        <v>326</v>
      </c>
      <c r="C5" s="46" t="s">
        <v>327</v>
      </c>
      <c r="D5" s="47" t="s">
        <v>328</v>
      </c>
      <c r="E5" s="45" t="s">
        <v>326</v>
      </c>
      <c r="F5" s="46" t="s">
        <v>327</v>
      </c>
      <c r="G5" s="47" t="s">
        <v>328</v>
      </c>
      <c r="H5" s="45" t="s">
        <v>326</v>
      </c>
      <c r="I5" s="46" t="s">
        <v>327</v>
      </c>
      <c r="J5" s="47" t="s">
        <v>328</v>
      </c>
      <c r="K5" s="112"/>
      <c r="L5" s="48"/>
    </row>
    <row r="6" spans="1:12" ht="15.75">
      <c r="A6" s="78" t="s">
        <v>88</v>
      </c>
      <c r="B6" s="70">
        <v>9687.364938282199</v>
      </c>
      <c r="C6" s="71">
        <v>625.0407354289331</v>
      </c>
      <c r="D6" s="72">
        <f>SUM(B6:C6)</f>
        <v>10312.405673711131</v>
      </c>
      <c r="E6" s="70">
        <v>8868.526112708349</v>
      </c>
      <c r="F6" s="71">
        <v>570.2612521231675</v>
      </c>
      <c r="G6" s="72">
        <f>SUM(E6:F6)</f>
        <v>9438.787364831516</v>
      </c>
      <c r="H6" s="51">
        <f>(E6-B6)/B6*100</f>
        <v>-8.452647657961048</v>
      </c>
      <c r="I6" s="51">
        <f>(F6-C6)/C6*100</f>
        <v>-8.764146110920791</v>
      </c>
      <c r="J6" s="52">
        <f aca="true" t="shared" si="0" ref="J6:J37">(G6-D6)/D6*100</f>
        <v>-8.471527755222857</v>
      </c>
      <c r="K6" s="53" t="s">
        <v>214</v>
      </c>
      <c r="L6" s="48"/>
    </row>
    <row r="7" spans="1:12" ht="15.75">
      <c r="A7" s="78" t="s">
        <v>80</v>
      </c>
      <c r="B7" s="70">
        <v>6570</v>
      </c>
      <c r="C7" s="71">
        <v>0</v>
      </c>
      <c r="D7" s="72">
        <f>SUM(B7:C7)</f>
        <v>6570</v>
      </c>
      <c r="E7" s="70">
        <v>6006</v>
      </c>
      <c r="F7" s="71">
        <v>0</v>
      </c>
      <c r="G7" s="72">
        <f>SUM(E7:F7)</f>
        <v>6006</v>
      </c>
      <c r="H7" s="54">
        <f aca="true" t="shared" si="1" ref="H7:H37">(E7-B7)/B7*100</f>
        <v>-8.584474885844749</v>
      </c>
      <c r="I7" s="51" t="e">
        <f>(F7-C7)/C7*100</f>
        <v>#DIV/0!</v>
      </c>
      <c r="J7" s="52">
        <f t="shared" si="0"/>
        <v>-8.584474885844749</v>
      </c>
      <c r="K7" s="53" t="s">
        <v>215</v>
      </c>
      <c r="L7" s="48"/>
    </row>
    <row r="8" spans="1:12" ht="15.75">
      <c r="A8" s="78" t="s">
        <v>107</v>
      </c>
      <c r="B8" s="70">
        <v>706.0134455893442</v>
      </c>
      <c r="C8" s="71">
        <v>72.70394571500378</v>
      </c>
      <c r="D8" s="72">
        <f>SUM(B8:C8)</f>
        <v>778.717391304348</v>
      </c>
      <c r="E8" s="70">
        <v>1068.9607313395327</v>
      </c>
      <c r="F8" s="71">
        <v>115.0936164865544</v>
      </c>
      <c r="G8" s="72">
        <f>SUM(E8:F8)</f>
        <v>1184.054347826087</v>
      </c>
      <c r="H8" s="54">
        <f t="shared" si="1"/>
        <v>51.40798493536033</v>
      </c>
      <c r="I8" s="51">
        <f>(F8-C8)/C8*100</f>
        <v>58.30449826989614</v>
      </c>
      <c r="J8" s="52">
        <f t="shared" si="0"/>
        <v>52.05186901538201</v>
      </c>
      <c r="K8" s="53" t="s">
        <v>216</v>
      </c>
      <c r="L8" s="48"/>
    </row>
    <row r="9" spans="1:12" ht="15.75">
      <c r="A9" s="78" t="s">
        <v>118</v>
      </c>
      <c r="B9" s="70">
        <v>987.4918032786884</v>
      </c>
      <c r="C9" s="71">
        <v>5.508196721311475</v>
      </c>
      <c r="D9" s="72">
        <f>SUM(B9:C9)</f>
        <v>992.9999999999999</v>
      </c>
      <c r="E9" s="70">
        <v>1470.8306010928964</v>
      </c>
      <c r="F9" s="71">
        <v>58.169398907103826</v>
      </c>
      <c r="G9" s="72">
        <f>SUM(E9:F9)</f>
        <v>1529.0000000000002</v>
      </c>
      <c r="H9" s="54">
        <f t="shared" si="1"/>
        <v>48.9461073205284</v>
      </c>
      <c r="I9" s="51">
        <f>(F9-C9)/C9*100</f>
        <v>956.0515873015873</v>
      </c>
      <c r="J9" s="52">
        <f t="shared" si="0"/>
        <v>53.97784491440084</v>
      </c>
      <c r="K9" s="53" t="s">
        <v>217</v>
      </c>
      <c r="L9" s="48"/>
    </row>
    <row r="10" spans="1:12" ht="16.5" thickBot="1">
      <c r="A10" s="78" t="s">
        <v>201</v>
      </c>
      <c r="B10" s="70">
        <v>4676.4280642374515</v>
      </c>
      <c r="C10" s="70">
        <v>139.76987626598083</v>
      </c>
      <c r="D10" s="72">
        <f>SUM(B10:C10)</f>
        <v>4816.197940503433</v>
      </c>
      <c r="E10" s="70">
        <v>4911.711241493921</v>
      </c>
      <c r="F10" s="70">
        <v>216.3732360041735</v>
      </c>
      <c r="G10" s="72">
        <f>SUM(E10:F10)</f>
        <v>5128.084477498094</v>
      </c>
      <c r="H10" s="55">
        <f t="shared" si="1"/>
        <v>5.031258345568828</v>
      </c>
      <c r="I10" s="56">
        <f aca="true" t="shared" si="2" ref="I10:I37">(F10-C10)/C10*100</f>
        <v>54.80677366589146</v>
      </c>
      <c r="J10" s="57">
        <f t="shared" si="0"/>
        <v>6.475783197607954</v>
      </c>
      <c r="K10" s="53" t="s">
        <v>218</v>
      </c>
      <c r="L10" s="48"/>
    </row>
    <row r="11" spans="1:12" ht="21" customHeight="1" thickBot="1">
      <c r="A11" s="79" t="s">
        <v>209</v>
      </c>
      <c r="B11" s="73">
        <v>22627.29825138768</v>
      </c>
      <c r="C11" s="73">
        <v>843.0227541312292</v>
      </c>
      <c r="D11" s="73">
        <f>SUM(D6:D10)</f>
        <v>23470.321005518912</v>
      </c>
      <c r="E11" s="73">
        <f>SUM(E6:E10)</f>
        <v>22326.0286866347</v>
      </c>
      <c r="F11" s="73">
        <f>SUM(F6:F10)</f>
        <v>959.8975035209993</v>
      </c>
      <c r="G11" s="73">
        <f>SUM(G6:G10)</f>
        <v>23285.926190155697</v>
      </c>
      <c r="H11" s="58">
        <f t="shared" si="1"/>
        <v>-1.331442938551021</v>
      </c>
      <c r="I11" s="59">
        <f t="shared" si="2"/>
        <v>13.863771626213628</v>
      </c>
      <c r="J11" s="58">
        <f t="shared" si="0"/>
        <v>-0.7856510156799988</v>
      </c>
      <c r="K11" s="60" t="s">
        <v>219</v>
      </c>
      <c r="L11" s="48"/>
    </row>
    <row r="12" spans="1:12" ht="15.75">
      <c r="A12" s="78" t="s">
        <v>163</v>
      </c>
      <c r="B12" s="70">
        <v>132995.5454122224</v>
      </c>
      <c r="C12" s="71">
        <v>17792.126835831827</v>
      </c>
      <c r="D12" s="82">
        <f>SUM(B12:C12)</f>
        <v>150787.6722480542</v>
      </c>
      <c r="E12" s="85">
        <v>142709.7750365253</v>
      </c>
      <c r="F12" s="86">
        <v>18055.74542817421</v>
      </c>
      <c r="G12" s="72">
        <f>SUM(E12:F12)</f>
        <v>160765.5204646995</v>
      </c>
      <c r="H12" s="54">
        <f t="shared" si="1"/>
        <v>7.304176688169112</v>
      </c>
      <c r="I12" s="51">
        <f t="shared" si="2"/>
        <v>1.4816586840617518</v>
      </c>
      <c r="J12" s="52">
        <f t="shared" si="0"/>
        <v>6.617151168850979</v>
      </c>
      <c r="K12" s="53" t="s">
        <v>220</v>
      </c>
      <c r="L12" s="48"/>
    </row>
    <row r="13" spans="1:12" ht="15.75">
      <c r="A13" s="78" t="s">
        <v>164</v>
      </c>
      <c r="B13" s="70">
        <v>26143.54379050804</v>
      </c>
      <c r="C13" s="71">
        <v>3081.1102583562606</v>
      </c>
      <c r="D13" s="82">
        <f aca="true" t="shared" si="3" ref="D13:D21">SUM(B13:C13)</f>
        <v>29224.6540488643</v>
      </c>
      <c r="E13" s="87">
        <v>26725.837831251978</v>
      </c>
      <c r="F13" s="86">
        <v>2858.761659809202</v>
      </c>
      <c r="G13" s="72">
        <f aca="true" t="shared" si="4" ref="G13:G21">SUM(E13:F13)</f>
        <v>29584.59949106118</v>
      </c>
      <c r="H13" s="54">
        <f t="shared" si="1"/>
        <v>2.2272957538195426</v>
      </c>
      <c r="I13" s="51">
        <f t="shared" si="2"/>
        <v>-7.216508982241987</v>
      </c>
      <c r="J13" s="52">
        <f t="shared" si="0"/>
        <v>1.2316499678492112</v>
      </c>
      <c r="K13" s="53" t="s">
        <v>221</v>
      </c>
      <c r="L13" s="48"/>
    </row>
    <row r="14" spans="1:12" ht="15.75">
      <c r="A14" s="78" t="s">
        <v>188</v>
      </c>
      <c r="B14" s="70">
        <v>3366.913444017377</v>
      </c>
      <c r="C14" s="71">
        <v>1399.8039472869705</v>
      </c>
      <c r="D14" s="82">
        <f t="shared" si="3"/>
        <v>4766.717391304348</v>
      </c>
      <c r="E14" s="87">
        <v>2544.4926777196447</v>
      </c>
      <c r="F14" s="86">
        <v>1237.3660179325298</v>
      </c>
      <c r="G14" s="72">
        <f>SUM(E14:F14)</f>
        <v>3781.8586956521744</v>
      </c>
      <c r="H14" s="54">
        <f t="shared" si="1"/>
        <v>-24.42654912198829</v>
      </c>
      <c r="I14" s="51">
        <f t="shared" si="2"/>
        <v>-11.604334283330871</v>
      </c>
      <c r="J14" s="52">
        <f t="shared" si="0"/>
        <v>-20.661151371146847</v>
      </c>
      <c r="K14" s="53" t="s">
        <v>222</v>
      </c>
      <c r="L14" s="48"/>
    </row>
    <row r="15" spans="1:12" ht="15.75">
      <c r="A15" s="78" t="s">
        <v>192</v>
      </c>
      <c r="B15" s="70">
        <v>10869.649104532424</v>
      </c>
      <c r="C15" s="71">
        <v>1937.9032420379724</v>
      </c>
      <c r="D15" s="82">
        <f t="shared" si="3"/>
        <v>12807.552346570395</v>
      </c>
      <c r="E15" s="87">
        <v>10510.862917458671</v>
      </c>
      <c r="F15" s="86">
        <v>1712.2995374149764</v>
      </c>
      <c r="G15" s="72">
        <f t="shared" si="4"/>
        <v>12223.162454873647</v>
      </c>
      <c r="H15" s="54">
        <f t="shared" si="1"/>
        <v>-3.3008074467109143</v>
      </c>
      <c r="I15" s="51">
        <f t="shared" si="2"/>
        <v>-11.641639258817825</v>
      </c>
      <c r="J15" s="52">
        <f t="shared" si="0"/>
        <v>-4.562853821583138</v>
      </c>
      <c r="K15" s="53" t="s">
        <v>223</v>
      </c>
      <c r="L15" s="48"/>
    </row>
    <row r="16" spans="1:12" ht="15.75">
      <c r="A16" s="78" t="s">
        <v>195</v>
      </c>
      <c r="B16" s="70">
        <v>1784.620275813913</v>
      </c>
      <c r="C16" s="71">
        <v>308.37972418608706</v>
      </c>
      <c r="D16" s="82">
        <f t="shared" si="3"/>
        <v>2093</v>
      </c>
      <c r="E16" s="87">
        <v>1566.4863838701228</v>
      </c>
      <c r="F16" s="86">
        <v>287.513616129877</v>
      </c>
      <c r="G16" s="72">
        <f t="shared" si="4"/>
        <v>1853.9999999999998</v>
      </c>
      <c r="H16" s="54">
        <f t="shared" si="1"/>
        <v>-12.222986306950123</v>
      </c>
      <c r="I16" s="51">
        <f t="shared" si="2"/>
        <v>-6.766368350345475</v>
      </c>
      <c r="J16" s="52">
        <f t="shared" si="0"/>
        <v>-11.419015766841865</v>
      </c>
      <c r="K16" s="53" t="s">
        <v>224</v>
      </c>
      <c r="L16" s="48"/>
    </row>
    <row r="17" spans="1:12" ht="15.75">
      <c r="A17" s="78" t="s">
        <v>196</v>
      </c>
      <c r="B17" s="70">
        <v>1189.0482585582288</v>
      </c>
      <c r="C17" s="71">
        <v>108.40480100855821</v>
      </c>
      <c r="D17" s="82">
        <f t="shared" si="3"/>
        <v>1297.453059566787</v>
      </c>
      <c r="E17" s="87">
        <v>829.0734936065738</v>
      </c>
      <c r="F17" s="86">
        <v>95.68734574360657</v>
      </c>
      <c r="G17" s="72">
        <f t="shared" si="4"/>
        <v>924.7608393501804</v>
      </c>
      <c r="H17" s="54">
        <f t="shared" si="1"/>
        <v>-30.274193024607726</v>
      </c>
      <c r="I17" s="51">
        <f t="shared" si="2"/>
        <v>-11.73145021865557</v>
      </c>
      <c r="J17" s="52">
        <f t="shared" si="0"/>
        <v>-28.7249097351581</v>
      </c>
      <c r="K17" s="53" t="s">
        <v>225</v>
      </c>
      <c r="L17" s="48"/>
    </row>
    <row r="18" spans="1:12" ht="15.75">
      <c r="A18" s="78" t="s">
        <v>197</v>
      </c>
      <c r="B18" s="70">
        <v>2299.1874508686683</v>
      </c>
      <c r="C18" s="71">
        <v>352.8125491313316</v>
      </c>
      <c r="D18" s="82">
        <f t="shared" si="3"/>
        <v>2652</v>
      </c>
      <c r="E18" s="87">
        <v>1789.9469777306467</v>
      </c>
      <c r="F18" s="86">
        <v>220.05302226935314</v>
      </c>
      <c r="G18" s="72">
        <f t="shared" si="4"/>
        <v>2009.9999999999998</v>
      </c>
      <c r="H18" s="54">
        <f t="shared" si="1"/>
        <v>-22.148714883843972</v>
      </c>
      <c r="I18" s="51">
        <f t="shared" si="2"/>
        <v>-37.628912913911066</v>
      </c>
      <c r="J18" s="52">
        <f t="shared" si="0"/>
        <v>-24.2081447963801</v>
      </c>
      <c r="K18" s="53" t="s">
        <v>226</v>
      </c>
      <c r="L18" s="48"/>
    </row>
    <row r="19" spans="1:12" ht="15.75">
      <c r="A19" s="78" t="s">
        <v>183</v>
      </c>
      <c r="B19" s="70">
        <v>4641.4142427211655</v>
      </c>
      <c r="C19" s="71">
        <v>1197.6123530235163</v>
      </c>
      <c r="D19" s="82">
        <f t="shared" si="3"/>
        <v>5839.026595744682</v>
      </c>
      <c r="E19" s="87">
        <v>4249.471626539753</v>
      </c>
      <c r="F19" s="86">
        <v>1082.2198628219483</v>
      </c>
      <c r="G19" s="72">
        <f t="shared" si="4"/>
        <v>5331.691489361701</v>
      </c>
      <c r="H19" s="54">
        <f t="shared" si="1"/>
        <v>-8.444465322095981</v>
      </c>
      <c r="I19" s="51">
        <f t="shared" si="2"/>
        <v>-9.63521208763803</v>
      </c>
      <c r="J19" s="52">
        <f t="shared" si="0"/>
        <v>-8.688693193360551</v>
      </c>
      <c r="K19" s="53" t="s">
        <v>227</v>
      </c>
      <c r="L19" s="48"/>
    </row>
    <row r="20" spans="1:12" ht="15.75">
      <c r="A20" s="78" t="s">
        <v>184</v>
      </c>
      <c r="B20" s="70">
        <v>283.7555555555556</v>
      </c>
      <c r="C20" s="71">
        <v>334.2444444444444</v>
      </c>
      <c r="D20" s="82">
        <f t="shared" si="3"/>
        <v>618</v>
      </c>
      <c r="E20" s="87">
        <v>377.16206373646884</v>
      </c>
      <c r="F20" s="86">
        <v>283.83261711459505</v>
      </c>
      <c r="G20" s="72">
        <f t="shared" si="4"/>
        <v>660.9946808510639</v>
      </c>
      <c r="H20" s="54">
        <f t="shared" si="1"/>
        <v>32.917948689334295</v>
      </c>
      <c r="I20" s="51">
        <f t="shared" si="2"/>
        <v>-15.08232318225664</v>
      </c>
      <c r="J20" s="52">
        <f t="shared" si="0"/>
        <v>6.957068098877651</v>
      </c>
      <c r="K20" s="53" t="s">
        <v>230</v>
      </c>
      <c r="L20" s="48"/>
    </row>
    <row r="21" spans="1:12" ht="16.5" thickBot="1">
      <c r="A21" s="78" t="s">
        <v>198</v>
      </c>
      <c r="B21" s="70">
        <v>4497.8637077087915</v>
      </c>
      <c r="C21" s="70">
        <v>485.7915306879686</v>
      </c>
      <c r="D21" s="82">
        <f t="shared" si="3"/>
        <v>4983.65523839676</v>
      </c>
      <c r="E21" s="83">
        <v>4213.558370920138</v>
      </c>
      <c r="F21" s="84">
        <v>548.5254708745293</v>
      </c>
      <c r="G21" s="72">
        <f t="shared" si="4"/>
        <v>4762.083841794668</v>
      </c>
      <c r="H21" s="54">
        <f t="shared" si="1"/>
        <v>-6.320897102804348</v>
      </c>
      <c r="I21" s="51">
        <f t="shared" si="2"/>
        <v>12.91375749134987</v>
      </c>
      <c r="J21" s="52">
        <f t="shared" si="0"/>
        <v>-4.445961568428468</v>
      </c>
      <c r="K21" s="53" t="s">
        <v>228</v>
      </c>
      <c r="L21" s="48"/>
    </row>
    <row r="22" spans="1:12" ht="21" customHeight="1" thickBot="1">
      <c r="A22" s="79" t="s">
        <v>321</v>
      </c>
      <c r="B22" s="73">
        <v>188071.54124250653</v>
      </c>
      <c r="C22" s="73">
        <v>26998.18968599494</v>
      </c>
      <c r="D22" s="73">
        <f>SUM(D12:D21)</f>
        <v>215069.73092850146</v>
      </c>
      <c r="E22" s="73">
        <f>SUM(E12:E21)</f>
        <v>195516.6673793593</v>
      </c>
      <c r="F22" s="73">
        <f>SUM(F12:F21)</f>
        <v>26382.00457828483</v>
      </c>
      <c r="G22" s="73">
        <f>SUM(G12:G21)</f>
        <v>221898.67195764408</v>
      </c>
      <c r="H22" s="58">
        <f t="shared" si="1"/>
        <v>3.958667051732591</v>
      </c>
      <c r="I22" s="59">
        <f t="shared" si="2"/>
        <v>-2.2823200921125206</v>
      </c>
      <c r="J22" s="58">
        <f t="shared" si="0"/>
        <v>3.1752218220856263</v>
      </c>
      <c r="K22" s="60" t="s">
        <v>229</v>
      </c>
      <c r="L22" s="48"/>
    </row>
    <row r="23" spans="1:12" ht="15.75">
      <c r="A23" s="78" t="s">
        <v>31</v>
      </c>
      <c r="B23" s="70">
        <v>39645.08290736787</v>
      </c>
      <c r="C23" s="71">
        <v>1725.7364456639064</v>
      </c>
      <c r="D23" s="72">
        <f>SUM(B23:C23)</f>
        <v>41370.81935303177</v>
      </c>
      <c r="E23" s="71">
        <v>33670.59270897612</v>
      </c>
      <c r="F23" s="71">
        <v>1522.9553935305228</v>
      </c>
      <c r="G23" s="72">
        <f>SUM(E23:F23)</f>
        <v>35193.54810250664</v>
      </c>
      <c r="H23" s="54">
        <f t="shared" si="1"/>
        <v>-15.069939978058208</v>
      </c>
      <c r="I23" s="51">
        <f t="shared" si="2"/>
        <v>-11.750406769405156</v>
      </c>
      <c r="J23" s="52">
        <f t="shared" si="0"/>
        <v>-14.93146944422904</v>
      </c>
      <c r="K23" s="53" t="s">
        <v>232</v>
      </c>
      <c r="L23" s="48"/>
    </row>
    <row r="24" spans="1:12" ht="15.75">
      <c r="A24" s="78" t="s">
        <v>48</v>
      </c>
      <c r="B24" s="70">
        <v>15501.446730326006</v>
      </c>
      <c r="C24" s="71">
        <v>187.57715103208665</v>
      </c>
      <c r="D24" s="72">
        <f aca="true" t="shared" si="5" ref="D24:D43">SUM(B24:C24)</f>
        <v>15689.023881358093</v>
      </c>
      <c r="E24" s="70">
        <v>19656.964184033364</v>
      </c>
      <c r="F24" s="71">
        <v>310.6321275291232</v>
      </c>
      <c r="G24" s="72">
        <f aca="true" t="shared" si="6" ref="G24:G43">SUM(E24:F24)</f>
        <v>19967.596311562487</v>
      </c>
      <c r="H24" s="54">
        <f t="shared" si="1"/>
        <v>26.807287900282095</v>
      </c>
      <c r="I24" s="51">
        <f t="shared" si="2"/>
        <v>65.60232726638809</v>
      </c>
      <c r="J24" s="52">
        <f t="shared" si="0"/>
        <v>27.271119367013334</v>
      </c>
      <c r="K24" s="53" t="s">
        <v>234</v>
      </c>
      <c r="L24" s="48"/>
    </row>
    <row r="25" spans="1:12" ht="15.75">
      <c r="A25" s="78" t="s">
        <v>50</v>
      </c>
      <c r="B25" s="70">
        <v>15644.780109589032</v>
      </c>
      <c r="C25" s="71">
        <v>4762.086301369864</v>
      </c>
      <c r="D25" s="72">
        <f t="shared" si="5"/>
        <v>20406.866410958894</v>
      </c>
      <c r="E25" s="70">
        <v>14881.257082191776</v>
      </c>
      <c r="F25" s="71">
        <v>4688.764726027398</v>
      </c>
      <c r="G25" s="72">
        <f t="shared" si="6"/>
        <v>19570.021808219175</v>
      </c>
      <c r="H25" s="54">
        <f t="shared" si="1"/>
        <v>-4.880369184155394</v>
      </c>
      <c r="I25" s="51">
        <f t="shared" si="2"/>
        <v>-1.5396943839798516</v>
      </c>
      <c r="J25" s="52">
        <f t="shared" si="0"/>
        <v>-4.100799142245163</v>
      </c>
      <c r="K25" s="53" t="s">
        <v>235</v>
      </c>
      <c r="L25" s="48"/>
    </row>
    <row r="26" spans="1:12" ht="15.75">
      <c r="A26" s="78" t="s">
        <v>41</v>
      </c>
      <c r="B26" s="70">
        <v>3558.054545454545</v>
      </c>
      <c r="C26" s="71">
        <v>265.9454545454546</v>
      </c>
      <c r="D26" s="72">
        <f t="shared" si="5"/>
        <v>3823.9999999999995</v>
      </c>
      <c r="E26" s="70">
        <v>4144.836363636364</v>
      </c>
      <c r="F26" s="71">
        <v>339.16363636363644</v>
      </c>
      <c r="G26" s="72">
        <f t="shared" si="6"/>
        <v>4484</v>
      </c>
      <c r="H26" s="54">
        <f t="shared" si="1"/>
        <v>16.49164763174975</v>
      </c>
      <c r="I26" s="51">
        <f t="shared" si="2"/>
        <v>27.531277773979635</v>
      </c>
      <c r="J26" s="52">
        <f t="shared" si="0"/>
        <v>17.259414225941434</v>
      </c>
      <c r="K26" s="53" t="s">
        <v>236</v>
      </c>
      <c r="L26" s="48"/>
    </row>
    <row r="27" spans="1:12" ht="15.75">
      <c r="A27" s="78" t="s">
        <v>46</v>
      </c>
      <c r="B27" s="70">
        <v>8182.8437535362955</v>
      </c>
      <c r="C27" s="71">
        <v>97.98191999777731</v>
      </c>
      <c r="D27" s="72">
        <f t="shared" si="5"/>
        <v>8280.825673534073</v>
      </c>
      <c r="E27" s="70">
        <v>8344.107591053862</v>
      </c>
      <c r="F27" s="71">
        <v>124.80524571317437</v>
      </c>
      <c r="G27" s="72">
        <f t="shared" si="6"/>
        <v>8468.912836767036</v>
      </c>
      <c r="H27" s="54">
        <f t="shared" si="1"/>
        <v>1.9707554289775462</v>
      </c>
      <c r="I27" s="51">
        <f t="shared" si="2"/>
        <v>27.37579108064584</v>
      </c>
      <c r="J27" s="52">
        <f t="shared" si="0"/>
        <v>2.2713575994492845</v>
      </c>
      <c r="K27" s="53" t="s">
        <v>237</v>
      </c>
      <c r="L27" s="48"/>
    </row>
    <row r="28" spans="1:12" ht="15.75">
      <c r="A28" s="78" t="s">
        <v>54</v>
      </c>
      <c r="B28" s="70">
        <v>18577.091784176693</v>
      </c>
      <c r="C28" s="71">
        <v>105.8523216382552</v>
      </c>
      <c r="D28" s="72">
        <f t="shared" si="5"/>
        <v>18682.94410581495</v>
      </c>
      <c r="E28" s="70">
        <v>15291.16971625803</v>
      </c>
      <c r="F28" s="71">
        <v>75.17224051736376</v>
      </c>
      <c r="G28" s="72">
        <f t="shared" si="6"/>
        <v>15366.341956775394</v>
      </c>
      <c r="H28" s="54">
        <f t="shared" si="1"/>
        <v>-17.688032691519002</v>
      </c>
      <c r="I28" s="51">
        <f t="shared" si="2"/>
        <v>-28.983852830114603</v>
      </c>
      <c r="J28" s="52">
        <f t="shared" si="0"/>
        <v>-17.752031640491204</v>
      </c>
      <c r="K28" s="53" t="s">
        <v>238</v>
      </c>
      <c r="L28" s="48"/>
    </row>
    <row r="29" spans="1:12" ht="15.75">
      <c r="A29" s="78" t="s">
        <v>59</v>
      </c>
      <c r="B29" s="70">
        <v>25085.0451041964</v>
      </c>
      <c r="C29" s="71">
        <v>178.30973451327435</v>
      </c>
      <c r="D29" s="72">
        <f t="shared" si="5"/>
        <v>25263.354838709674</v>
      </c>
      <c r="E29" s="70">
        <v>24041.81702826149</v>
      </c>
      <c r="F29" s="71">
        <v>196.87168141592923</v>
      </c>
      <c r="G29" s="72">
        <f t="shared" si="6"/>
        <v>24238.68870967742</v>
      </c>
      <c r="H29" s="54">
        <f t="shared" si="1"/>
        <v>-4.158764999630772</v>
      </c>
      <c r="I29" s="51">
        <f t="shared" si="2"/>
        <v>10.40994590302249</v>
      </c>
      <c r="J29" s="52">
        <f t="shared" si="0"/>
        <v>-4.055938475210802</v>
      </c>
      <c r="K29" s="53" t="s">
        <v>239</v>
      </c>
      <c r="L29" s="48"/>
    </row>
    <row r="30" spans="1:12" ht="15" customHeight="1">
      <c r="A30" s="78" t="s">
        <v>51</v>
      </c>
      <c r="B30" s="70">
        <v>25</v>
      </c>
      <c r="C30" s="71">
        <v>325</v>
      </c>
      <c r="D30" s="72">
        <f t="shared" si="5"/>
        <v>350</v>
      </c>
      <c r="E30" s="70">
        <v>105</v>
      </c>
      <c r="F30" s="71">
        <v>645</v>
      </c>
      <c r="G30" s="72">
        <f>SUM(E30:F30)</f>
        <v>750</v>
      </c>
      <c r="H30" s="54">
        <f t="shared" si="1"/>
        <v>320</v>
      </c>
      <c r="I30" s="51">
        <f t="shared" si="2"/>
        <v>98.46153846153847</v>
      </c>
      <c r="J30" s="52">
        <f t="shared" si="0"/>
        <v>114.28571428571428</v>
      </c>
      <c r="K30" s="53" t="s">
        <v>240</v>
      </c>
      <c r="L30" s="48"/>
    </row>
    <row r="31" spans="1:12" ht="15.75">
      <c r="A31" s="78" t="s">
        <v>61</v>
      </c>
      <c r="B31" s="70">
        <v>528.4761904761905</v>
      </c>
      <c r="C31" s="71">
        <v>1571.1904761904761</v>
      </c>
      <c r="D31" s="72">
        <f t="shared" si="5"/>
        <v>2099.6666666666665</v>
      </c>
      <c r="E31" s="70">
        <v>453.13095238095235</v>
      </c>
      <c r="F31" s="71">
        <v>1464.8690476190475</v>
      </c>
      <c r="G31" s="72">
        <f t="shared" si="6"/>
        <v>1917.9999999999998</v>
      </c>
      <c r="H31" s="54">
        <f t="shared" si="1"/>
        <v>-14.257073346548935</v>
      </c>
      <c r="I31" s="51">
        <f t="shared" si="2"/>
        <v>-6.766934383997582</v>
      </c>
      <c r="J31" s="52">
        <f t="shared" si="0"/>
        <v>-8.652167010636614</v>
      </c>
      <c r="K31" s="53" t="s">
        <v>241</v>
      </c>
      <c r="L31" s="48"/>
    </row>
    <row r="32" spans="1:12" ht="15.75">
      <c r="A32" s="78" t="s">
        <v>62</v>
      </c>
      <c r="B32" s="70">
        <v>49645.72172025468</v>
      </c>
      <c r="C32" s="71">
        <v>8138.256399333179</v>
      </c>
      <c r="D32" s="72">
        <f t="shared" si="5"/>
        <v>57783.97811958786</v>
      </c>
      <c r="E32" s="70">
        <v>47506.80229006079</v>
      </c>
      <c r="F32" s="71">
        <v>6622.196095473593</v>
      </c>
      <c r="G32" s="72">
        <f t="shared" si="6"/>
        <v>54128.99838553438</v>
      </c>
      <c r="H32" s="54">
        <f t="shared" si="1"/>
        <v>-4.308366070789229</v>
      </c>
      <c r="I32" s="51">
        <f t="shared" si="2"/>
        <v>-18.628809777777537</v>
      </c>
      <c r="J32" s="52">
        <f t="shared" si="0"/>
        <v>-6.325247677633496</v>
      </c>
      <c r="K32" s="53" t="s">
        <v>242</v>
      </c>
      <c r="L32" s="48"/>
    </row>
    <row r="33" spans="1:12" ht="15.75">
      <c r="A33" s="78" t="s">
        <v>63</v>
      </c>
      <c r="B33" s="70">
        <v>2712.0343795168283</v>
      </c>
      <c r="C33" s="71">
        <v>35.9656204831716</v>
      </c>
      <c r="D33" s="72">
        <f t="shared" si="5"/>
        <v>2748</v>
      </c>
      <c r="E33" s="70">
        <v>2496.1649925537804</v>
      </c>
      <c r="F33" s="71">
        <v>31.813029424242004</v>
      </c>
      <c r="G33" s="72">
        <f t="shared" si="6"/>
        <v>2527.9780219780223</v>
      </c>
      <c r="H33" s="54">
        <f t="shared" si="1"/>
        <v>-7.959684751544588</v>
      </c>
      <c r="I33" s="51">
        <f t="shared" si="2"/>
        <v>-11.54600144010473</v>
      </c>
      <c r="J33" s="52">
        <f t="shared" si="0"/>
        <v>-8.006622198761926</v>
      </c>
      <c r="K33" s="53" t="s">
        <v>243</v>
      </c>
      <c r="L33" s="48"/>
    </row>
    <row r="34" spans="1:12" ht="15.75">
      <c r="A34" s="78" t="s">
        <v>64</v>
      </c>
      <c r="B34" s="70">
        <v>14865.986517435202</v>
      </c>
      <c r="C34" s="71">
        <v>412.9055482553441</v>
      </c>
      <c r="D34" s="72">
        <f t="shared" si="5"/>
        <v>15278.892065690547</v>
      </c>
      <c r="E34" s="70">
        <v>16750.31447644546</v>
      </c>
      <c r="F34" s="71">
        <v>288.81763013678744</v>
      </c>
      <c r="G34" s="72">
        <f t="shared" si="6"/>
        <v>17039.132106582245</v>
      </c>
      <c r="H34" s="54">
        <f t="shared" si="1"/>
        <v>12.67543164256385</v>
      </c>
      <c r="I34" s="51">
        <f t="shared" si="2"/>
        <v>-30.05237363432562</v>
      </c>
      <c r="J34" s="52">
        <f t="shared" si="0"/>
        <v>11.520730909830812</v>
      </c>
      <c r="K34" s="53" t="s">
        <v>244</v>
      </c>
      <c r="L34" s="48"/>
    </row>
    <row r="35" spans="1:12" ht="15.75">
      <c r="A35" s="78" t="s">
        <v>65</v>
      </c>
      <c r="B35" s="70">
        <v>22391.255737569572</v>
      </c>
      <c r="C35" s="71">
        <v>2269.730455989206</v>
      </c>
      <c r="D35" s="72">
        <f t="shared" si="5"/>
        <v>24660.98619355878</v>
      </c>
      <c r="E35" s="70">
        <v>20699.778596817763</v>
      </c>
      <c r="F35" s="71">
        <v>2046.9997048101113</v>
      </c>
      <c r="G35" s="72">
        <f t="shared" si="6"/>
        <v>22746.778301627874</v>
      </c>
      <c r="H35" s="54">
        <f t="shared" si="1"/>
        <v>-7.554186154525196</v>
      </c>
      <c r="I35" s="51">
        <f t="shared" si="2"/>
        <v>-9.813092589534948</v>
      </c>
      <c r="J35" s="52">
        <f t="shared" si="0"/>
        <v>-7.7620897919762815</v>
      </c>
      <c r="K35" s="53" t="s">
        <v>245</v>
      </c>
      <c r="L35" s="48"/>
    </row>
    <row r="36" spans="1:12" ht="15.75">
      <c r="A36" s="78" t="s">
        <v>77</v>
      </c>
      <c r="B36" s="70">
        <v>3554.1513631278326</v>
      </c>
      <c r="C36" s="71">
        <v>666.5909792145086</v>
      </c>
      <c r="D36" s="72">
        <f t="shared" si="5"/>
        <v>4220.7423423423415</v>
      </c>
      <c r="E36" s="70">
        <v>3284.2938992557793</v>
      </c>
      <c r="F36" s="71">
        <v>612.7961451467845</v>
      </c>
      <c r="G36" s="72">
        <f t="shared" si="6"/>
        <v>3897.0900444025638</v>
      </c>
      <c r="H36" s="54">
        <f t="shared" si="1"/>
        <v>-7.5927397654377105</v>
      </c>
      <c r="I36" s="51">
        <f t="shared" si="2"/>
        <v>-8.070141322811532</v>
      </c>
      <c r="J36" s="52">
        <f t="shared" si="0"/>
        <v>-7.668136827327958</v>
      </c>
      <c r="K36" s="53" t="s">
        <v>246</v>
      </c>
      <c r="L36" s="48"/>
    </row>
    <row r="37" spans="1:12" ht="15.75">
      <c r="A37" s="78" t="s">
        <v>40</v>
      </c>
      <c r="B37" s="70">
        <v>5248.252747252745</v>
      </c>
      <c r="C37" s="71">
        <v>0</v>
      </c>
      <c r="D37" s="72">
        <f t="shared" si="5"/>
        <v>5248.252747252745</v>
      </c>
      <c r="E37" s="70">
        <v>4919.832967032966</v>
      </c>
      <c r="F37" s="71">
        <v>0</v>
      </c>
      <c r="G37" s="72">
        <f t="shared" si="6"/>
        <v>4919.832967032966</v>
      </c>
      <c r="H37" s="54">
        <f t="shared" si="1"/>
        <v>-6.257697485924138</v>
      </c>
      <c r="I37" s="51" t="e">
        <f t="shared" si="2"/>
        <v>#DIV/0!</v>
      </c>
      <c r="J37" s="52">
        <f t="shared" si="0"/>
        <v>-6.257697485924138</v>
      </c>
      <c r="K37" s="53" t="s">
        <v>247</v>
      </c>
      <c r="L37" s="48"/>
    </row>
    <row r="38" spans="1:12" ht="15.75">
      <c r="A38" s="78" t="s">
        <v>27</v>
      </c>
      <c r="B38" s="70">
        <v>782.0793650793651</v>
      </c>
      <c r="C38" s="71">
        <v>634.8095238095239</v>
      </c>
      <c r="D38" s="72">
        <f t="shared" si="5"/>
        <v>1416.888888888889</v>
      </c>
      <c r="E38" s="70">
        <v>584.5809523809525</v>
      </c>
      <c r="F38" s="71">
        <v>697.0857142857142</v>
      </c>
      <c r="G38" s="72">
        <f t="shared" si="6"/>
        <v>1281.6666666666665</v>
      </c>
      <c r="H38" s="54">
        <f aca="true" t="shared" si="7" ref="H38:H70">(E38-B38)/B38*100</f>
        <v>-25.252988573400163</v>
      </c>
      <c r="I38" s="51">
        <f aca="true" t="shared" si="8" ref="I38:I70">(F38-C38)/C38*100</f>
        <v>9.810216787937865</v>
      </c>
      <c r="J38" s="52">
        <f aca="true" t="shared" si="9" ref="J38:J70">(G38-D38)/D38*100</f>
        <v>-9.543601003764127</v>
      </c>
      <c r="K38" s="53" t="s">
        <v>231</v>
      </c>
      <c r="L38" s="48"/>
    </row>
    <row r="39" spans="1:12" ht="15.75">
      <c r="A39" s="78" t="s">
        <v>33</v>
      </c>
      <c r="B39" s="70">
        <v>696.0198883631563</v>
      </c>
      <c r="C39" s="71">
        <v>11.220277268313735</v>
      </c>
      <c r="D39" s="72">
        <f t="shared" si="5"/>
        <v>707.24016563147</v>
      </c>
      <c r="E39" s="70">
        <v>785.396112953039</v>
      </c>
      <c r="F39" s="71">
        <v>4.032925328940509</v>
      </c>
      <c r="G39" s="72">
        <f t="shared" si="6"/>
        <v>789.4290382819796</v>
      </c>
      <c r="H39" s="54">
        <f t="shared" si="7"/>
        <v>12.841044643145272</v>
      </c>
      <c r="I39" s="51">
        <f t="shared" si="8"/>
        <v>-64.05681221149888</v>
      </c>
      <c r="J39" s="52">
        <f t="shared" si="9"/>
        <v>11.62106970792957</v>
      </c>
      <c r="K39" s="53" t="s">
        <v>233</v>
      </c>
      <c r="L39" s="48"/>
    </row>
    <row r="40" spans="1:12" ht="15.75">
      <c r="A40" s="78" t="s">
        <v>35</v>
      </c>
      <c r="B40" s="70">
        <v>7652.688888888889</v>
      </c>
      <c r="C40" s="71">
        <v>10886.277777777777</v>
      </c>
      <c r="D40" s="72">
        <f t="shared" si="5"/>
        <v>18538.966666666667</v>
      </c>
      <c r="E40" s="70">
        <v>8110.866666666666</v>
      </c>
      <c r="F40" s="71">
        <v>11612.333333333334</v>
      </c>
      <c r="G40" s="72">
        <f t="shared" si="6"/>
        <v>19723.2</v>
      </c>
      <c r="H40" s="54">
        <f t="shared" si="7"/>
        <v>5.987147582113467</v>
      </c>
      <c r="I40" s="51">
        <f t="shared" si="8"/>
        <v>6.669456451291901</v>
      </c>
      <c r="J40" s="52">
        <f t="shared" si="9"/>
        <v>6.387806583969982</v>
      </c>
      <c r="K40" s="53" t="s">
        <v>248</v>
      </c>
      <c r="L40" s="48"/>
    </row>
    <row r="41" spans="1:12" ht="15.75">
      <c r="A41" s="78" t="s">
        <v>37</v>
      </c>
      <c r="B41" s="70">
        <v>3898.0455026455015</v>
      </c>
      <c r="C41" s="71">
        <v>999.7291005291005</v>
      </c>
      <c r="D41" s="72">
        <f t="shared" si="5"/>
        <v>4897.774603174602</v>
      </c>
      <c r="E41" s="70">
        <v>7243.788359788358</v>
      </c>
      <c r="F41" s="71">
        <v>829.8148148148148</v>
      </c>
      <c r="G41" s="72">
        <f t="shared" si="6"/>
        <v>8073.603174603173</v>
      </c>
      <c r="H41" s="54">
        <f t="shared" si="7"/>
        <v>85.83129301266978</v>
      </c>
      <c r="I41" s="51">
        <f t="shared" si="8"/>
        <v>-16.996032787718153</v>
      </c>
      <c r="J41" s="52">
        <f t="shared" si="9"/>
        <v>64.84227692654714</v>
      </c>
      <c r="K41" s="53" t="s">
        <v>249</v>
      </c>
      <c r="L41" s="48"/>
    </row>
    <row r="42" spans="1:12" ht="15.75">
      <c r="A42" s="78" t="s">
        <v>47</v>
      </c>
      <c r="B42" s="70">
        <v>11809.158899471457</v>
      </c>
      <c r="C42" s="92">
        <v>2016.0846932376448</v>
      </c>
      <c r="D42" s="72">
        <f t="shared" si="5"/>
        <v>13825.243592709101</v>
      </c>
      <c r="E42" s="70">
        <v>10675.891928965024</v>
      </c>
      <c r="F42" s="71">
        <v>1714.4911668898985</v>
      </c>
      <c r="G42" s="72">
        <f t="shared" si="6"/>
        <v>12390.383095854922</v>
      </c>
      <c r="H42" s="54">
        <f t="shared" si="7"/>
        <v>-9.59650877893729</v>
      </c>
      <c r="I42" s="51">
        <f t="shared" si="8"/>
        <v>-14.959367895572637</v>
      </c>
      <c r="J42" s="52">
        <f t="shared" si="9"/>
        <v>-10.37855490380559</v>
      </c>
      <c r="K42" s="53" t="s">
        <v>250</v>
      </c>
      <c r="L42" s="48"/>
    </row>
    <row r="43" spans="1:12" ht="16.5" thickBot="1">
      <c r="A43" s="78" t="s">
        <v>200</v>
      </c>
      <c r="B43" s="70">
        <v>2140.28705176406</v>
      </c>
      <c r="C43" s="70">
        <v>308.5100192072317</v>
      </c>
      <c r="D43" s="72">
        <f t="shared" si="5"/>
        <v>2448.7970709712918</v>
      </c>
      <c r="E43" s="70">
        <v>2126.405212230209</v>
      </c>
      <c r="F43" s="71">
        <v>243.43412524058976</v>
      </c>
      <c r="G43" s="72">
        <f t="shared" si="6"/>
        <v>2369.839337470799</v>
      </c>
      <c r="H43" s="54">
        <f t="shared" si="7"/>
        <v>-0.6485970899281542</v>
      </c>
      <c r="I43" s="51">
        <f t="shared" si="8"/>
        <v>-21.093607959269974</v>
      </c>
      <c r="J43" s="52">
        <f t="shared" si="9"/>
        <v>-3.224347759823766</v>
      </c>
      <c r="K43" s="53" t="s">
        <v>251</v>
      </c>
      <c r="L43" s="48"/>
    </row>
    <row r="44" spans="1:12" ht="21" customHeight="1" thickBot="1">
      <c r="A44" s="79" t="s">
        <v>208</v>
      </c>
      <c r="B44" s="73">
        <v>252143.5031864923</v>
      </c>
      <c r="C44" s="73">
        <v>35599.760200056095</v>
      </c>
      <c r="D44" s="73">
        <f>SUM(D23:D43)</f>
        <v>287743.2633865484</v>
      </c>
      <c r="E44" s="73">
        <f>SUM(E23:E43)</f>
        <v>245772.9920819428</v>
      </c>
      <c r="F44" s="73">
        <f>SUM(F23:F43)</f>
        <v>34072.048783601</v>
      </c>
      <c r="G44" s="73">
        <f>SUM(G23:G43)</f>
        <v>279845.04086554376</v>
      </c>
      <c r="H44" s="58">
        <f t="shared" si="7"/>
        <v>-2.5265418398814377</v>
      </c>
      <c r="I44" s="59">
        <f t="shared" si="8"/>
        <v>-4.291353109880464</v>
      </c>
      <c r="J44" s="58">
        <f t="shared" si="9"/>
        <v>-2.7448852939414627</v>
      </c>
      <c r="K44" s="60" t="s">
        <v>296</v>
      </c>
      <c r="L44" s="48"/>
    </row>
    <row r="45" spans="1:12" ht="15.75">
      <c r="A45" s="78" t="s">
        <v>119</v>
      </c>
      <c r="B45" s="68">
        <v>25140.608456033944</v>
      </c>
      <c r="C45" s="68">
        <v>1105.7709129052014</v>
      </c>
      <c r="D45" s="72">
        <f>SUM(B45:C45)</f>
        <v>26246.379368939146</v>
      </c>
      <c r="E45" s="71">
        <v>25793.497774180087</v>
      </c>
      <c r="F45" s="71">
        <v>1114.621296806934</v>
      </c>
      <c r="G45" s="72">
        <f>SUM(E45:F45)</f>
        <v>26908.11907098702</v>
      </c>
      <c r="H45" s="54">
        <f t="shared" si="7"/>
        <v>2.5969511409714667</v>
      </c>
      <c r="I45" s="51">
        <f t="shared" si="8"/>
        <v>0.8003813265877915</v>
      </c>
      <c r="J45" s="52">
        <f t="shared" si="9"/>
        <v>2.5212609051555503</v>
      </c>
      <c r="K45" s="53" t="s">
        <v>252</v>
      </c>
      <c r="L45" s="48"/>
    </row>
    <row r="46" spans="1:12" ht="15.75">
      <c r="A46" s="78" t="s">
        <v>120</v>
      </c>
      <c r="B46" s="68">
        <v>49594.531700758154</v>
      </c>
      <c r="C46" s="68">
        <v>16933.83469381503</v>
      </c>
      <c r="D46" s="72">
        <f aca="true" t="shared" si="10" ref="D46:D87">SUM(B46:C46)</f>
        <v>66528.36639457318</v>
      </c>
      <c r="E46" s="70">
        <v>46905.02136578284</v>
      </c>
      <c r="F46" s="71">
        <v>9417.528177178086</v>
      </c>
      <c r="G46" s="72">
        <f aca="true" t="shared" si="11" ref="G46:G86">SUM(E46:F46)</f>
        <v>56322.54954296093</v>
      </c>
      <c r="H46" s="54">
        <f t="shared" si="7"/>
        <v>-5.4229977433866905</v>
      </c>
      <c r="I46" s="51">
        <f t="shared" si="8"/>
        <v>-44.386322723359434</v>
      </c>
      <c r="J46" s="52">
        <f t="shared" si="9"/>
        <v>-15.34054930957204</v>
      </c>
      <c r="K46" s="53" t="s">
        <v>253</v>
      </c>
      <c r="L46" s="48"/>
    </row>
    <row r="47" spans="1:12" ht="15.75">
      <c r="A47" s="78" t="s">
        <v>122</v>
      </c>
      <c r="B47" s="70">
        <v>3895.5114191384314</v>
      </c>
      <c r="C47" s="71">
        <v>349.31123361864684</v>
      </c>
      <c r="D47" s="72">
        <f t="shared" si="10"/>
        <v>4244.822652757079</v>
      </c>
      <c r="E47" s="70">
        <v>4133.408852781405</v>
      </c>
      <c r="F47" s="71">
        <v>270.39624740074476</v>
      </c>
      <c r="G47" s="72">
        <f t="shared" si="11"/>
        <v>4403.8051001821495</v>
      </c>
      <c r="H47" s="54">
        <f t="shared" si="7"/>
        <v>6.106962810433475</v>
      </c>
      <c r="I47" s="51">
        <f t="shared" si="8"/>
        <v>-22.59159701232393</v>
      </c>
      <c r="J47" s="52">
        <f t="shared" si="9"/>
        <v>3.7453260225561906</v>
      </c>
      <c r="K47" s="53" t="s">
        <v>254</v>
      </c>
      <c r="L47" s="48"/>
    </row>
    <row r="48" spans="1:12" ht="15.75">
      <c r="A48" s="78" t="s">
        <v>123</v>
      </c>
      <c r="B48" s="70">
        <v>232.1428571428571</v>
      </c>
      <c r="C48" s="71">
        <v>0</v>
      </c>
      <c r="D48" s="72">
        <f t="shared" si="10"/>
        <v>232.1428571428571</v>
      </c>
      <c r="E48" s="70">
        <v>159.2857142857143</v>
      </c>
      <c r="F48" s="71">
        <v>0</v>
      </c>
      <c r="G48" s="72">
        <f t="shared" si="11"/>
        <v>159.2857142857143</v>
      </c>
      <c r="H48" s="54">
        <f t="shared" si="7"/>
        <v>-31.384615384615365</v>
      </c>
      <c r="I48" s="51" t="e">
        <f t="shared" si="8"/>
        <v>#DIV/0!</v>
      </c>
      <c r="J48" s="52">
        <f t="shared" si="9"/>
        <v>-31.384615384615365</v>
      </c>
      <c r="K48" s="53" t="s">
        <v>255</v>
      </c>
      <c r="L48" s="48"/>
    </row>
    <row r="49" spans="1:12" ht="15.75">
      <c r="A49" s="78" t="s">
        <v>124</v>
      </c>
      <c r="B49" s="70">
        <v>39380.52279563077</v>
      </c>
      <c r="C49" s="71">
        <v>6525.188630560361</v>
      </c>
      <c r="D49" s="72">
        <f t="shared" si="10"/>
        <v>45905.711426191134</v>
      </c>
      <c r="E49" s="70">
        <v>40624.681875296235</v>
      </c>
      <c r="F49" s="71">
        <v>2783.7926216639025</v>
      </c>
      <c r="G49" s="72">
        <f t="shared" si="11"/>
        <v>43408.47449696014</v>
      </c>
      <c r="H49" s="54">
        <f t="shared" si="7"/>
        <v>3.159325959490568</v>
      </c>
      <c r="I49" s="51">
        <f t="shared" si="8"/>
        <v>-57.33774486416894</v>
      </c>
      <c r="J49" s="52">
        <f t="shared" si="9"/>
        <v>-5.439926431041471</v>
      </c>
      <c r="K49" s="53" t="s">
        <v>256</v>
      </c>
      <c r="L49" s="48"/>
    </row>
    <row r="50" spans="1:12" ht="15.75">
      <c r="A50" s="78" t="s">
        <v>125</v>
      </c>
      <c r="B50" s="70">
        <v>2883.415752242926</v>
      </c>
      <c r="C50" s="71">
        <v>118.90924775707384</v>
      </c>
      <c r="D50" s="72">
        <f t="shared" si="10"/>
        <v>3002.325</v>
      </c>
      <c r="E50" s="70">
        <v>3334.677898550724</v>
      </c>
      <c r="F50" s="71">
        <v>130.39710144927534</v>
      </c>
      <c r="G50" s="72">
        <f t="shared" si="11"/>
        <v>3465.0749999999994</v>
      </c>
      <c r="H50" s="54">
        <f t="shared" si="7"/>
        <v>15.650262920176331</v>
      </c>
      <c r="I50" s="51">
        <f t="shared" si="8"/>
        <v>9.661026294330494</v>
      </c>
      <c r="J50" s="52">
        <f t="shared" si="9"/>
        <v>15.413054882466074</v>
      </c>
      <c r="K50" s="53" t="s">
        <v>257</v>
      </c>
      <c r="L50" s="48"/>
    </row>
    <row r="51" spans="1:12" ht="15.75">
      <c r="A51" s="78" t="s">
        <v>126</v>
      </c>
      <c r="B51" s="70">
        <v>67176.26619843309</v>
      </c>
      <c r="C51" s="71">
        <v>13626.22494205265</v>
      </c>
      <c r="D51" s="72">
        <f t="shared" si="10"/>
        <v>80802.49114048574</v>
      </c>
      <c r="E51" s="70">
        <v>64412.47409937163</v>
      </c>
      <c r="F51" s="71">
        <v>9289.71587563666</v>
      </c>
      <c r="G51" s="72">
        <f>SUM(E51:F51)</f>
        <v>73702.1899750083</v>
      </c>
      <c r="H51" s="54">
        <f t="shared" si="7"/>
        <v>-4.114238935068893</v>
      </c>
      <c r="I51" s="51">
        <f t="shared" si="8"/>
        <v>-31.824728307785726</v>
      </c>
      <c r="J51" s="52">
        <f t="shared" si="9"/>
        <v>-8.787230523787489</v>
      </c>
      <c r="K51" s="53" t="s">
        <v>259</v>
      </c>
      <c r="L51" s="48"/>
    </row>
    <row r="52" spans="1:12" ht="15.75">
      <c r="A52" s="78" t="s">
        <v>127</v>
      </c>
      <c r="B52" s="70">
        <v>11654.963436701588</v>
      </c>
      <c r="C52" s="71">
        <v>1358.6907264231138</v>
      </c>
      <c r="D52" s="72">
        <f t="shared" si="10"/>
        <v>13013.654163124702</v>
      </c>
      <c r="E52" s="70">
        <v>13144.29546882352</v>
      </c>
      <c r="F52" s="71">
        <v>874.3947177242339</v>
      </c>
      <c r="G52" s="72">
        <f t="shared" si="11"/>
        <v>14018.690186547754</v>
      </c>
      <c r="H52" s="54">
        <f t="shared" si="7"/>
        <v>12.778521702024499</v>
      </c>
      <c r="I52" s="51">
        <f t="shared" si="8"/>
        <v>-35.644315463448876</v>
      </c>
      <c r="J52" s="52">
        <f t="shared" si="9"/>
        <v>7.7229347793097745</v>
      </c>
      <c r="K52" s="53" t="s">
        <v>258</v>
      </c>
      <c r="L52" s="48"/>
    </row>
    <row r="53" spans="1:12" ht="15.75">
      <c r="A53" s="78" t="s">
        <v>128</v>
      </c>
      <c r="B53" s="70">
        <v>8395.534340342107</v>
      </c>
      <c r="C53" s="71">
        <v>1074.4455770125678</v>
      </c>
      <c r="D53" s="72">
        <f t="shared" si="10"/>
        <v>9469.979917354674</v>
      </c>
      <c r="E53" s="70">
        <v>8162.990759811745</v>
      </c>
      <c r="F53" s="71">
        <v>774.4644580871081</v>
      </c>
      <c r="G53" s="72">
        <f t="shared" si="11"/>
        <v>8937.455217898852</v>
      </c>
      <c r="H53" s="54">
        <f t="shared" si="7"/>
        <v>-2.7698484825789604</v>
      </c>
      <c r="I53" s="51">
        <f t="shared" si="8"/>
        <v>-27.919619694423183</v>
      </c>
      <c r="J53" s="52">
        <f t="shared" si="9"/>
        <v>-5.623292806354508</v>
      </c>
      <c r="K53" s="53" t="s">
        <v>261</v>
      </c>
      <c r="L53" s="48"/>
    </row>
    <row r="54" spans="1:12" ht="15.75">
      <c r="A54" s="78" t="s">
        <v>130</v>
      </c>
      <c r="B54" s="70">
        <v>16026.673278070484</v>
      </c>
      <c r="C54" s="71">
        <v>848.4197552962022</v>
      </c>
      <c r="D54" s="72">
        <f t="shared" si="10"/>
        <v>16875.093033366687</v>
      </c>
      <c r="E54" s="70">
        <v>16080.102959618376</v>
      </c>
      <c r="F54" s="71">
        <v>621.4689668662234</v>
      </c>
      <c r="G54" s="72">
        <f t="shared" si="11"/>
        <v>16701.5719264846</v>
      </c>
      <c r="H54" s="54">
        <f t="shared" si="7"/>
        <v>0.3333797390192044</v>
      </c>
      <c r="I54" s="51">
        <f t="shared" si="8"/>
        <v>-26.749823659014787</v>
      </c>
      <c r="J54" s="52">
        <f t="shared" si="9"/>
        <v>-1.028267557037982</v>
      </c>
      <c r="K54" s="53" t="s">
        <v>260</v>
      </c>
      <c r="L54" s="48"/>
    </row>
    <row r="55" spans="1:12" ht="15.75">
      <c r="A55" s="78" t="s">
        <v>131</v>
      </c>
      <c r="B55" s="70">
        <v>6463.922837462834</v>
      </c>
      <c r="C55" s="71">
        <v>1072.5634160320408</v>
      </c>
      <c r="D55" s="72">
        <f t="shared" si="10"/>
        <v>7536.486253494874</v>
      </c>
      <c r="E55" s="70">
        <v>6872.828693366508</v>
      </c>
      <c r="F55" s="71">
        <v>1556.6323970342387</v>
      </c>
      <c r="G55" s="72">
        <f t="shared" si="11"/>
        <v>8429.461090400746</v>
      </c>
      <c r="H55" s="54">
        <f t="shared" si="7"/>
        <v>6.325970562856755</v>
      </c>
      <c r="I55" s="51">
        <f t="shared" si="8"/>
        <v>45.13196830757253</v>
      </c>
      <c r="J55" s="52">
        <f t="shared" si="9"/>
        <v>11.8486892547807</v>
      </c>
      <c r="K55" s="53" t="s">
        <v>262</v>
      </c>
      <c r="L55" s="48"/>
    </row>
    <row r="56" spans="1:12" ht="15.75">
      <c r="A56" s="78" t="s">
        <v>132</v>
      </c>
      <c r="B56" s="70">
        <v>36891.46719631319</v>
      </c>
      <c r="C56" s="71">
        <v>5301.121713089654</v>
      </c>
      <c r="D56" s="72">
        <f t="shared" si="10"/>
        <v>42192.588909402846</v>
      </c>
      <c r="E56" s="70">
        <v>39271.384379277166</v>
      </c>
      <c r="F56" s="71">
        <v>3546.5178004847744</v>
      </c>
      <c r="G56" s="72">
        <f t="shared" si="11"/>
        <v>42817.90217976194</v>
      </c>
      <c r="H56" s="54">
        <f t="shared" si="7"/>
        <v>6.451131830294392</v>
      </c>
      <c r="I56" s="51">
        <f t="shared" si="8"/>
        <v>-33.09872905336941</v>
      </c>
      <c r="J56" s="52">
        <f t="shared" si="9"/>
        <v>1.4820452750642705</v>
      </c>
      <c r="K56" s="53" t="s">
        <v>263</v>
      </c>
      <c r="L56" s="48"/>
    </row>
    <row r="57" spans="1:12" ht="15.75">
      <c r="A57" s="78" t="s">
        <v>133</v>
      </c>
      <c r="B57" s="70">
        <v>3144.7007246376816</v>
      </c>
      <c r="C57" s="71">
        <v>5292.299275362318</v>
      </c>
      <c r="D57" s="72">
        <f t="shared" si="10"/>
        <v>8437</v>
      </c>
      <c r="E57" s="70">
        <v>3012.4497929606623</v>
      </c>
      <c r="F57" s="71">
        <v>3495.5502070393372</v>
      </c>
      <c r="G57" s="72">
        <f t="shared" si="11"/>
        <v>6508</v>
      </c>
      <c r="H57" s="54">
        <f t="shared" si="7"/>
        <v>-4.205517257679794</v>
      </c>
      <c r="I57" s="51">
        <f t="shared" si="8"/>
        <v>-33.95025441375806</v>
      </c>
      <c r="J57" s="52">
        <f t="shared" si="9"/>
        <v>-22.863577100865236</v>
      </c>
      <c r="K57" s="53" t="s">
        <v>264</v>
      </c>
      <c r="L57" s="48"/>
    </row>
    <row r="58" spans="1:12" ht="15.75">
      <c r="A58" s="78" t="s">
        <v>134</v>
      </c>
      <c r="B58" s="70">
        <v>1256.4333333333332</v>
      </c>
      <c r="C58" s="71">
        <v>155.56666666666663</v>
      </c>
      <c r="D58" s="72">
        <f t="shared" si="10"/>
        <v>1411.9999999999998</v>
      </c>
      <c r="E58" s="70">
        <v>1437.0666666666666</v>
      </c>
      <c r="F58" s="71">
        <v>177.9333333333333</v>
      </c>
      <c r="G58" s="72">
        <f t="shared" si="11"/>
        <v>1615</v>
      </c>
      <c r="H58" s="54">
        <f t="shared" si="7"/>
        <v>14.376674714137913</v>
      </c>
      <c r="I58" s="51">
        <f t="shared" si="8"/>
        <v>14.37754446110993</v>
      </c>
      <c r="J58" s="52">
        <f t="shared" si="9"/>
        <v>14.376770538243644</v>
      </c>
      <c r="K58" s="53" t="s">
        <v>265</v>
      </c>
      <c r="L58" s="48"/>
    </row>
    <row r="59" spans="1:12" ht="15.75">
      <c r="A59" s="78" t="s">
        <v>135</v>
      </c>
      <c r="B59" s="70">
        <v>268.80392156862746</v>
      </c>
      <c r="C59" s="71">
        <v>36.19607843137255</v>
      </c>
      <c r="D59" s="72">
        <f t="shared" si="10"/>
        <v>305</v>
      </c>
      <c r="E59" s="70">
        <v>390.1162464985995</v>
      </c>
      <c r="F59" s="71">
        <v>37.883753501400555</v>
      </c>
      <c r="G59" s="72">
        <f t="shared" si="11"/>
        <v>428.00000000000006</v>
      </c>
      <c r="H59" s="54">
        <f>(E59-B59)/B59*100</f>
        <v>45.13041484738911</v>
      </c>
      <c r="I59" s="51">
        <f>(F59-C59)/C59*100</f>
        <v>4.6625909301965525</v>
      </c>
      <c r="J59" s="52">
        <f>(G59-D59)/D59*100</f>
        <v>40.327868852459034</v>
      </c>
      <c r="K59" s="53" t="s">
        <v>281</v>
      </c>
      <c r="L59" s="48"/>
    </row>
    <row r="60" spans="1:12" ht="15.75">
      <c r="A60" s="78" t="s">
        <v>139</v>
      </c>
      <c r="B60" s="70">
        <v>8802.208436583047</v>
      </c>
      <c r="C60" s="71">
        <v>1588.4720302474184</v>
      </c>
      <c r="D60" s="72">
        <f t="shared" si="10"/>
        <v>10390.680466830465</v>
      </c>
      <c r="E60" s="70">
        <v>7039.499310647042</v>
      </c>
      <c r="F60" s="71">
        <v>809.5689325962016</v>
      </c>
      <c r="G60" s="72">
        <f t="shared" si="11"/>
        <v>7849.068243243244</v>
      </c>
      <c r="H60" s="54">
        <f t="shared" si="7"/>
        <v>-20.025759883280788</v>
      </c>
      <c r="I60" s="51">
        <f t="shared" si="8"/>
        <v>-49.03473796324231</v>
      </c>
      <c r="J60" s="52">
        <f t="shared" si="9"/>
        <v>-24.460498344652734</v>
      </c>
      <c r="K60" s="53" t="s">
        <v>266</v>
      </c>
      <c r="L60" s="48"/>
    </row>
    <row r="61" spans="1:12" ht="15.75">
      <c r="A61" s="78" t="s">
        <v>140</v>
      </c>
      <c r="B61" s="70">
        <v>6467.908444953706</v>
      </c>
      <c r="C61" s="71">
        <v>391.30096518390656</v>
      </c>
      <c r="D61" s="72">
        <f t="shared" si="10"/>
        <v>6859.209410137612</v>
      </c>
      <c r="E61" s="70">
        <v>6488.886123087961</v>
      </c>
      <c r="F61" s="71">
        <v>292.17459917919</v>
      </c>
      <c r="G61" s="72">
        <f t="shared" si="11"/>
        <v>6781.0607222671515</v>
      </c>
      <c r="H61" s="54">
        <f t="shared" si="7"/>
        <v>0.3243348033261378</v>
      </c>
      <c r="I61" s="51">
        <f t="shared" si="8"/>
        <v>-25.332512522203565</v>
      </c>
      <c r="J61" s="52">
        <f t="shared" si="9"/>
        <v>-1.1393250037673517</v>
      </c>
      <c r="K61" s="53" t="s">
        <v>267</v>
      </c>
      <c r="L61" s="48"/>
    </row>
    <row r="62" spans="1:12" ht="15.75">
      <c r="A62" s="78" t="s">
        <v>141</v>
      </c>
      <c r="B62" s="70">
        <v>18766.569158053942</v>
      </c>
      <c r="C62" s="71">
        <v>1482.0290138771027</v>
      </c>
      <c r="D62" s="72">
        <f t="shared" si="10"/>
        <v>20248.598171931044</v>
      </c>
      <c r="E62" s="70">
        <v>21459.595792158056</v>
      </c>
      <c r="F62" s="71">
        <v>1480.1862279738432</v>
      </c>
      <c r="G62" s="72">
        <f t="shared" si="11"/>
        <v>22939.782020131897</v>
      </c>
      <c r="H62" s="54">
        <f t="shared" si="7"/>
        <v>14.350127673434452</v>
      </c>
      <c r="I62" s="51">
        <f t="shared" si="8"/>
        <v>-0.1243420935760638</v>
      </c>
      <c r="J62" s="52">
        <f t="shared" si="9"/>
        <v>13.290716845432879</v>
      </c>
      <c r="K62" s="53" t="s">
        <v>268</v>
      </c>
      <c r="L62" s="48"/>
    </row>
    <row r="63" spans="1:12" ht="15.75">
      <c r="A63" s="78" t="s">
        <v>142</v>
      </c>
      <c r="B63" s="70">
        <v>3440.210993897125</v>
      </c>
      <c r="C63" s="71">
        <v>124.95008718395813</v>
      </c>
      <c r="D63" s="72">
        <f t="shared" si="10"/>
        <v>3565.161081081083</v>
      </c>
      <c r="E63" s="70">
        <v>4282.147210113341</v>
      </c>
      <c r="F63" s="71">
        <v>119.50414123801221</v>
      </c>
      <c r="G63" s="72">
        <f t="shared" si="11"/>
        <v>4401.651351351354</v>
      </c>
      <c r="H63" s="54">
        <f t="shared" si="7"/>
        <v>24.473388920324854</v>
      </c>
      <c r="I63" s="51">
        <f t="shared" si="8"/>
        <v>-4.358497115674767</v>
      </c>
      <c r="J63" s="52">
        <f t="shared" si="9"/>
        <v>23.462902551842546</v>
      </c>
      <c r="K63" s="53" t="s">
        <v>269</v>
      </c>
      <c r="L63" s="48"/>
    </row>
    <row r="64" spans="1:12" ht="16.5" customHeight="1">
      <c r="A64" s="78" t="s">
        <v>143</v>
      </c>
      <c r="B64" s="70">
        <v>468.59259259259267</v>
      </c>
      <c r="C64" s="71">
        <v>177.4074074074074</v>
      </c>
      <c r="D64" s="72">
        <f t="shared" si="10"/>
        <v>646</v>
      </c>
      <c r="E64" s="70">
        <v>410.22222222222223</v>
      </c>
      <c r="F64" s="71">
        <v>163.77777777777774</v>
      </c>
      <c r="G64" s="72">
        <f t="shared" si="11"/>
        <v>574</v>
      </c>
      <c r="H64" s="54">
        <f t="shared" si="7"/>
        <v>-12.456528612077154</v>
      </c>
      <c r="I64" s="51">
        <f t="shared" si="8"/>
        <v>-7.68267223382047</v>
      </c>
      <c r="J64" s="52">
        <f t="shared" si="9"/>
        <v>-11.145510835913312</v>
      </c>
      <c r="K64" s="53" t="s">
        <v>271</v>
      </c>
      <c r="L64" s="48"/>
    </row>
    <row r="65" spans="1:12" ht="15.75">
      <c r="A65" s="78" t="s">
        <v>145</v>
      </c>
      <c r="B65" s="70">
        <v>7228.716631915486</v>
      </c>
      <c r="C65" s="71">
        <v>1829.2925423964414</v>
      </c>
      <c r="D65" s="72">
        <f t="shared" si="10"/>
        <v>9058.009174311926</v>
      </c>
      <c r="E65" s="70">
        <v>6674.230476786213</v>
      </c>
      <c r="F65" s="71">
        <v>2008.5569849874894</v>
      </c>
      <c r="G65" s="72">
        <f t="shared" si="11"/>
        <v>8682.787461773703</v>
      </c>
      <c r="H65" s="54">
        <f t="shared" si="7"/>
        <v>-7.670603004151003</v>
      </c>
      <c r="I65" s="51">
        <f t="shared" si="8"/>
        <v>9.799659619024354</v>
      </c>
      <c r="J65" s="52">
        <f t="shared" si="9"/>
        <v>-4.142430255009385</v>
      </c>
      <c r="K65" s="53" t="s">
        <v>270</v>
      </c>
      <c r="L65" s="48"/>
    </row>
    <row r="66" spans="1:12" ht="15.75">
      <c r="A66" s="78" t="s">
        <v>146</v>
      </c>
      <c r="B66" s="70">
        <v>1649.9563350873816</v>
      </c>
      <c r="C66" s="71">
        <v>411.09423160834643</v>
      </c>
      <c r="D66" s="72">
        <f t="shared" si="10"/>
        <v>2061.050566695728</v>
      </c>
      <c r="E66" s="70">
        <v>1655.40687570639</v>
      </c>
      <c r="F66" s="71">
        <v>551.8063859423551</v>
      </c>
      <c r="G66" s="72">
        <f t="shared" si="11"/>
        <v>2207.213261648745</v>
      </c>
      <c r="H66" s="54">
        <f t="shared" si="7"/>
        <v>0.33034453719163703</v>
      </c>
      <c r="I66" s="51">
        <f t="shared" si="8"/>
        <v>34.228686153900235</v>
      </c>
      <c r="J66" s="52">
        <f t="shared" si="9"/>
        <v>7.091659822172391</v>
      </c>
      <c r="K66" s="53" t="s">
        <v>272</v>
      </c>
      <c r="L66" s="48"/>
    </row>
    <row r="67" spans="1:12" ht="15.75">
      <c r="A67" s="78" t="s">
        <v>147</v>
      </c>
      <c r="B67" s="70">
        <v>565.9735295647199</v>
      </c>
      <c r="C67" s="71">
        <v>120.9184564979978</v>
      </c>
      <c r="D67" s="72">
        <f t="shared" si="10"/>
        <v>686.8919860627177</v>
      </c>
      <c r="E67" s="70">
        <v>645.4452649643769</v>
      </c>
      <c r="F67" s="71">
        <v>150.3421914816163</v>
      </c>
      <c r="G67" s="72">
        <f t="shared" si="11"/>
        <v>795.7874564459931</v>
      </c>
      <c r="H67" s="54">
        <f t="shared" si="7"/>
        <v>14.041599341364469</v>
      </c>
      <c r="I67" s="51">
        <f t="shared" si="8"/>
        <v>24.333535041530837</v>
      </c>
      <c r="J67" s="52">
        <f t="shared" si="9"/>
        <v>15.8533616045613</v>
      </c>
      <c r="K67" s="53" t="s">
        <v>273</v>
      </c>
      <c r="L67" s="48"/>
    </row>
    <row r="68" spans="1:12" ht="15.75">
      <c r="A68" s="78" t="s">
        <v>28</v>
      </c>
      <c r="B68" s="70">
        <v>147231.79493515578</v>
      </c>
      <c r="C68" s="71">
        <v>37386.55201050008</v>
      </c>
      <c r="D68" s="72">
        <f t="shared" si="10"/>
        <v>184618.34694565585</v>
      </c>
      <c r="E68" s="70">
        <v>139231.14432540344</v>
      </c>
      <c r="F68" s="71">
        <v>36800.764383409325</v>
      </c>
      <c r="G68" s="72">
        <f t="shared" si="11"/>
        <v>176031.90870881276</v>
      </c>
      <c r="H68" s="54">
        <f t="shared" si="7"/>
        <v>-5.434050853809129</v>
      </c>
      <c r="I68" s="51">
        <f t="shared" si="8"/>
        <v>-1.5668404696058589</v>
      </c>
      <c r="J68" s="52">
        <f t="shared" si="9"/>
        <v>-4.650912749950358</v>
      </c>
      <c r="K68" s="53" t="s">
        <v>274</v>
      </c>
      <c r="L68" s="48"/>
    </row>
    <row r="69" spans="1:12" ht="15.75">
      <c r="A69" s="78" t="s">
        <v>148</v>
      </c>
      <c r="B69" s="70">
        <v>9322.621816224313</v>
      </c>
      <c r="C69" s="71">
        <v>3165.712681765007</v>
      </c>
      <c r="D69" s="72">
        <f t="shared" si="10"/>
        <v>12488.334497989319</v>
      </c>
      <c r="E69" s="70">
        <v>8710.942275838566</v>
      </c>
      <c r="F69" s="71">
        <v>2506.263489208572</v>
      </c>
      <c r="G69" s="72">
        <f t="shared" si="11"/>
        <v>11217.205765047138</v>
      </c>
      <c r="H69" s="54">
        <f t="shared" si="7"/>
        <v>-6.56123945005718</v>
      </c>
      <c r="I69" s="51">
        <f t="shared" si="8"/>
        <v>-20.83098685344895</v>
      </c>
      <c r="J69" s="52">
        <f t="shared" si="9"/>
        <v>-10.178528875462447</v>
      </c>
      <c r="K69" s="53" t="s">
        <v>275</v>
      </c>
      <c r="L69" s="48"/>
    </row>
    <row r="70" spans="1:12" ht="15.75">
      <c r="A70" s="78" t="s">
        <v>149</v>
      </c>
      <c r="B70" s="70">
        <v>2050.368639919411</v>
      </c>
      <c r="C70" s="71">
        <v>678.6583871076157</v>
      </c>
      <c r="D70" s="72">
        <f t="shared" si="10"/>
        <v>2729.0270270270266</v>
      </c>
      <c r="E70" s="70">
        <v>2369.1840705837417</v>
      </c>
      <c r="F70" s="71">
        <v>806.1740375243664</v>
      </c>
      <c r="G70" s="72">
        <f t="shared" si="11"/>
        <v>3175.3581081081084</v>
      </c>
      <c r="H70" s="54">
        <f t="shared" si="7"/>
        <v>15.54917610702734</v>
      </c>
      <c r="I70" s="51">
        <f t="shared" si="8"/>
        <v>18.789372214231612</v>
      </c>
      <c r="J70" s="52">
        <f t="shared" si="9"/>
        <v>16.354952760116493</v>
      </c>
      <c r="K70" s="53" t="s">
        <v>276</v>
      </c>
      <c r="L70" s="48"/>
    </row>
    <row r="71" spans="1:12" ht="15.75">
      <c r="A71" s="78" t="s">
        <v>150</v>
      </c>
      <c r="B71" s="70">
        <v>22180.64854700367</v>
      </c>
      <c r="C71" s="71">
        <v>24257.903699600287</v>
      </c>
      <c r="D71" s="72">
        <f t="shared" si="10"/>
        <v>46438.552246603955</v>
      </c>
      <c r="E71" s="70">
        <v>20762.68607902053</v>
      </c>
      <c r="F71" s="71">
        <v>20449.18210279765</v>
      </c>
      <c r="G71" s="72">
        <f t="shared" si="11"/>
        <v>41211.86818181818</v>
      </c>
      <c r="H71" s="54">
        <f aca="true" t="shared" si="12" ref="H71:H102">(E71-B71)/B71*100</f>
        <v>-6.3927908373747355</v>
      </c>
      <c r="I71" s="51">
        <f aca="true" t="shared" si="13" ref="I71:I102">(F71-C71)/C71*100</f>
        <v>-15.700951096056146</v>
      </c>
      <c r="J71" s="52">
        <f aca="true" t="shared" si="14" ref="J71:J102">(G71-D71)/D71*100</f>
        <v>-11.255053854888427</v>
      </c>
      <c r="K71" s="53" t="s">
        <v>277</v>
      </c>
      <c r="L71" s="48"/>
    </row>
    <row r="72" spans="1:12" ht="15.75">
      <c r="A72" s="78" t="s">
        <v>151</v>
      </c>
      <c r="B72" s="70">
        <v>1285.9163966922588</v>
      </c>
      <c r="C72" s="71">
        <v>733.0836033077413</v>
      </c>
      <c r="D72" s="72">
        <f t="shared" si="10"/>
        <v>2019</v>
      </c>
      <c r="E72" s="70">
        <v>1105.6747437092263</v>
      </c>
      <c r="F72" s="71">
        <v>646.3252562907735</v>
      </c>
      <c r="G72" s="72">
        <f t="shared" si="11"/>
        <v>1751.9999999999998</v>
      </c>
      <c r="H72" s="54">
        <f t="shared" si="12"/>
        <v>-14.016591859833586</v>
      </c>
      <c r="I72" s="51">
        <f t="shared" si="13"/>
        <v>-11.8347138887715</v>
      </c>
      <c r="J72" s="52">
        <f t="shared" si="14"/>
        <v>-13.22436849925707</v>
      </c>
      <c r="K72" s="53" t="s">
        <v>278</v>
      </c>
      <c r="L72" s="48"/>
    </row>
    <row r="73" spans="1:12" ht="15.75">
      <c r="A73" s="78" t="s">
        <v>152</v>
      </c>
      <c r="B73" s="70">
        <v>3971.094575772837</v>
      </c>
      <c r="C73" s="71">
        <v>876.2624729755166</v>
      </c>
      <c r="D73" s="72">
        <f t="shared" si="10"/>
        <v>4847.357048748354</v>
      </c>
      <c r="E73" s="70">
        <v>5075.533675177153</v>
      </c>
      <c r="F73" s="71">
        <v>1303.994651568565</v>
      </c>
      <c r="G73" s="72">
        <f t="shared" si="11"/>
        <v>6379.528326745718</v>
      </c>
      <c r="H73" s="54">
        <f t="shared" si="12"/>
        <v>27.81195658603459</v>
      </c>
      <c r="I73" s="51">
        <f t="shared" si="13"/>
        <v>48.81324851680592</v>
      </c>
      <c r="J73" s="52">
        <f t="shared" si="14"/>
        <v>31.608384993900735</v>
      </c>
      <c r="K73" s="53" t="s">
        <v>279</v>
      </c>
      <c r="L73" s="48"/>
    </row>
    <row r="74" spans="1:12" ht="15.75">
      <c r="A74" s="78" t="s">
        <v>153</v>
      </c>
      <c r="B74" s="70">
        <v>937.3891046238246</v>
      </c>
      <c r="C74" s="71">
        <v>319.19816810344827</v>
      </c>
      <c r="D74" s="72">
        <f t="shared" si="10"/>
        <v>1256.5872727272729</v>
      </c>
      <c r="E74" s="70">
        <v>961.7095160658309</v>
      </c>
      <c r="F74" s="71">
        <v>516.1432112068966</v>
      </c>
      <c r="G74" s="72">
        <f t="shared" si="11"/>
        <v>1477.8527272727274</v>
      </c>
      <c r="H74" s="54">
        <f t="shared" si="12"/>
        <v>2.5944841178590616</v>
      </c>
      <c r="I74" s="51">
        <f t="shared" si="13"/>
        <v>61.699929004486265</v>
      </c>
      <c r="J74" s="52">
        <f t="shared" si="14"/>
        <v>17.608443070191555</v>
      </c>
      <c r="K74" s="53" t="s">
        <v>280</v>
      </c>
      <c r="L74" s="48"/>
    </row>
    <row r="75" spans="1:12" ht="15.75">
      <c r="A75" s="78" t="s">
        <v>158</v>
      </c>
      <c r="B75" s="70">
        <v>521.8636363636365</v>
      </c>
      <c r="C75" s="71">
        <v>548.1181818181819</v>
      </c>
      <c r="D75" s="72">
        <f t="shared" si="10"/>
        <v>1069.9818181818184</v>
      </c>
      <c r="E75" s="70">
        <v>591.7210031347964</v>
      </c>
      <c r="F75" s="71">
        <v>632.7153605015674</v>
      </c>
      <c r="G75" s="72">
        <f t="shared" si="11"/>
        <v>1224.4363636363637</v>
      </c>
      <c r="H75" s="54">
        <f t="shared" si="12"/>
        <v>13.386134212747308</v>
      </c>
      <c r="I75" s="51">
        <f t="shared" si="13"/>
        <v>15.434112840914196</v>
      </c>
      <c r="J75" s="52">
        <f t="shared" si="14"/>
        <v>14.43524953695048</v>
      </c>
      <c r="K75" s="53" t="s">
        <v>282</v>
      </c>
      <c r="L75" s="48"/>
    </row>
    <row r="76" spans="1:12" ht="15.75">
      <c r="A76" s="78" t="s">
        <v>159</v>
      </c>
      <c r="B76" s="70">
        <v>666.4736842105264</v>
      </c>
      <c r="C76" s="71">
        <v>286.52631578947376</v>
      </c>
      <c r="D76" s="72">
        <f t="shared" si="10"/>
        <v>953.0000000000001</v>
      </c>
      <c r="E76" s="70">
        <v>941.3859649122808</v>
      </c>
      <c r="F76" s="71">
        <v>413.61403508771934</v>
      </c>
      <c r="G76" s="72">
        <f t="shared" si="11"/>
        <v>1355</v>
      </c>
      <c r="H76" s="54">
        <f t="shared" si="12"/>
        <v>41.248782542314885</v>
      </c>
      <c r="I76" s="51">
        <f t="shared" si="13"/>
        <v>44.35464119519959</v>
      </c>
      <c r="J76" s="52">
        <f t="shared" si="14"/>
        <v>42.18258132214059</v>
      </c>
      <c r="K76" s="53" t="s">
        <v>283</v>
      </c>
      <c r="L76" s="48"/>
    </row>
    <row r="77" spans="1:12" ht="18" customHeight="1">
      <c r="A77" s="78" t="s">
        <v>160</v>
      </c>
      <c r="B77" s="70">
        <v>212.46862745098036</v>
      </c>
      <c r="C77" s="71">
        <v>28.53137254901961</v>
      </c>
      <c r="D77" s="72">
        <f t="shared" si="10"/>
        <v>240.99999999999997</v>
      </c>
      <c r="E77" s="70">
        <v>193.74705882352944</v>
      </c>
      <c r="F77" s="71">
        <v>30.252941176470593</v>
      </c>
      <c r="G77" s="72">
        <f t="shared" si="11"/>
        <v>224.00000000000003</v>
      </c>
      <c r="H77" s="54">
        <f t="shared" si="12"/>
        <v>-8.811450825496701</v>
      </c>
      <c r="I77" s="51">
        <f t="shared" si="13"/>
        <v>6.033949556731499</v>
      </c>
      <c r="J77" s="52">
        <f t="shared" si="14"/>
        <v>-7.0539419087136705</v>
      </c>
      <c r="K77" s="61" t="s">
        <v>284</v>
      </c>
      <c r="L77" s="48"/>
    </row>
    <row r="78" spans="1:12" ht="15.75">
      <c r="A78" s="78" t="s">
        <v>53</v>
      </c>
      <c r="B78" s="70">
        <v>955.3</v>
      </c>
      <c r="C78" s="71">
        <v>73.69999999999999</v>
      </c>
      <c r="D78" s="72">
        <f t="shared" si="10"/>
        <v>1029</v>
      </c>
      <c r="E78" s="70">
        <v>1046.4999999999998</v>
      </c>
      <c r="F78" s="71">
        <v>150.50000000000003</v>
      </c>
      <c r="G78" s="72">
        <f t="shared" si="11"/>
        <v>1196.9999999999998</v>
      </c>
      <c r="H78" s="54">
        <f t="shared" si="12"/>
        <v>9.546739244216457</v>
      </c>
      <c r="I78" s="51">
        <f t="shared" si="13"/>
        <v>104.20624151967444</v>
      </c>
      <c r="J78" s="52">
        <f t="shared" si="14"/>
        <v>16.326530612244877</v>
      </c>
      <c r="K78" s="53" t="s">
        <v>285</v>
      </c>
      <c r="L78" s="48"/>
    </row>
    <row r="79" spans="1:12" ht="15.75">
      <c r="A79" s="78" t="s">
        <v>161</v>
      </c>
      <c r="B79" s="70">
        <v>5377.637362637363</v>
      </c>
      <c r="C79" s="71">
        <v>526.3626373626373</v>
      </c>
      <c r="D79" s="72">
        <f t="shared" si="10"/>
        <v>5904.000000000001</v>
      </c>
      <c r="E79" s="70">
        <v>4160.1684981684975</v>
      </c>
      <c r="F79" s="71">
        <v>348.8315018315018</v>
      </c>
      <c r="G79" s="72">
        <f t="shared" si="11"/>
        <v>4508.999999999999</v>
      </c>
      <c r="H79" s="54">
        <f t="shared" si="12"/>
        <v>-22.639474965857136</v>
      </c>
      <c r="I79" s="51">
        <f t="shared" si="13"/>
        <v>-33.7279135959693</v>
      </c>
      <c r="J79" s="52">
        <f t="shared" si="14"/>
        <v>-23.62804878048783</v>
      </c>
      <c r="K79" s="53" t="s">
        <v>286</v>
      </c>
      <c r="L79" s="48"/>
    </row>
    <row r="80" spans="1:12" ht="15.75">
      <c r="A80" s="78" t="s">
        <v>29</v>
      </c>
      <c r="B80" s="70">
        <v>393.140350877193</v>
      </c>
      <c r="C80" s="71">
        <v>49.85964912280702</v>
      </c>
      <c r="D80" s="72">
        <f t="shared" si="10"/>
        <v>443</v>
      </c>
      <c r="E80" s="70">
        <v>301.28070175438603</v>
      </c>
      <c r="F80" s="71">
        <v>50.71929824561403</v>
      </c>
      <c r="G80" s="72">
        <f t="shared" si="11"/>
        <v>352.00000000000006</v>
      </c>
      <c r="H80" s="54">
        <f t="shared" si="12"/>
        <v>-23.365612030880435</v>
      </c>
      <c r="I80" s="51">
        <f t="shared" si="13"/>
        <v>1.7241379310344604</v>
      </c>
      <c r="J80" s="52">
        <f t="shared" si="14"/>
        <v>-20.541760722347615</v>
      </c>
      <c r="K80" s="53" t="s">
        <v>287</v>
      </c>
      <c r="L80" s="48"/>
    </row>
    <row r="81" spans="1:12" ht="15.75">
      <c r="A81" s="78" t="s">
        <v>154</v>
      </c>
      <c r="B81" s="70">
        <v>1078.1584414293975</v>
      </c>
      <c r="C81" s="71">
        <v>36.22458221925133</v>
      </c>
      <c r="D81" s="72">
        <f t="shared" si="10"/>
        <v>1114.3830236486488</v>
      </c>
      <c r="E81" s="70">
        <v>844.6429017921668</v>
      </c>
      <c r="F81" s="71">
        <v>8.080915775401069</v>
      </c>
      <c r="G81" s="72">
        <f t="shared" si="11"/>
        <v>852.7238175675678</v>
      </c>
      <c r="H81" s="54">
        <f t="shared" si="12"/>
        <v>-21.658740558358126</v>
      </c>
      <c r="I81" s="51">
        <f t="shared" si="13"/>
        <v>-77.69217674757195</v>
      </c>
      <c r="J81" s="52">
        <f t="shared" si="14"/>
        <v>-23.48018594400078</v>
      </c>
      <c r="K81" s="53" t="s">
        <v>288</v>
      </c>
      <c r="L81" s="48"/>
    </row>
    <row r="82" spans="1:12" ht="15.75">
      <c r="A82" s="78" t="s">
        <v>155</v>
      </c>
      <c r="B82" s="70">
        <v>919.1066599053413</v>
      </c>
      <c r="C82" s="71">
        <v>115.47667342799187</v>
      </c>
      <c r="D82" s="72">
        <f t="shared" si="10"/>
        <v>1034.5833333333333</v>
      </c>
      <c r="E82" s="70">
        <v>1019.5441176470588</v>
      </c>
      <c r="F82" s="71">
        <v>131.0392156862745</v>
      </c>
      <c r="G82" s="72">
        <f t="shared" si="11"/>
        <v>1150.5833333333333</v>
      </c>
      <c r="H82" s="54">
        <f t="shared" si="12"/>
        <v>10.927726032587069</v>
      </c>
      <c r="I82" s="51">
        <f t="shared" si="13"/>
        <v>13.476784355055926</v>
      </c>
      <c r="J82" s="52">
        <f t="shared" si="14"/>
        <v>11.212243254128072</v>
      </c>
      <c r="K82" s="53" t="s">
        <v>289</v>
      </c>
      <c r="L82" s="48"/>
    </row>
    <row r="83" spans="1:12" ht="15.75">
      <c r="A83" s="78" t="s">
        <v>43</v>
      </c>
      <c r="B83" s="70">
        <v>14959.53722245041</v>
      </c>
      <c r="C83" s="71">
        <v>4991.8460588072085</v>
      </c>
      <c r="D83" s="72">
        <f t="shared" si="10"/>
        <v>19951.38328125762</v>
      </c>
      <c r="E83" s="70">
        <v>15472.212367197306</v>
      </c>
      <c r="F83" s="71">
        <v>4209.353043497868</v>
      </c>
      <c r="G83" s="72">
        <f t="shared" si="11"/>
        <v>19681.565410695173</v>
      </c>
      <c r="H83" s="54">
        <f t="shared" si="12"/>
        <v>3.427078907076769</v>
      </c>
      <c r="I83" s="51">
        <f t="shared" si="13"/>
        <v>-15.675423602632394</v>
      </c>
      <c r="J83" s="52">
        <f t="shared" si="14"/>
        <v>-1.3523767588381335</v>
      </c>
      <c r="K83" s="53" t="s">
        <v>290</v>
      </c>
      <c r="L83" s="48"/>
    </row>
    <row r="84" spans="1:12" ht="15.75">
      <c r="A84" s="78" t="s">
        <v>45</v>
      </c>
      <c r="B84" s="70">
        <v>382.22094872636393</v>
      </c>
      <c r="C84" s="71">
        <v>0.6143747948802101</v>
      </c>
      <c r="D84" s="72">
        <f t="shared" si="10"/>
        <v>382.83532352124416</v>
      </c>
      <c r="E84" s="70">
        <v>547.4537758448351</v>
      </c>
      <c r="F84" s="71">
        <v>0.2944121694997066</v>
      </c>
      <c r="G84" s="72">
        <f t="shared" si="11"/>
        <v>547.7481880143348</v>
      </c>
      <c r="H84" s="54">
        <f t="shared" si="12"/>
        <v>43.229662756334996</v>
      </c>
      <c r="I84" s="51">
        <f t="shared" si="13"/>
        <v>-52.079386727264634</v>
      </c>
      <c r="J84" s="52">
        <f t="shared" si="14"/>
        <v>43.07671062749761</v>
      </c>
      <c r="K84" s="53" t="s">
        <v>291</v>
      </c>
      <c r="L84" s="48"/>
    </row>
    <row r="85" spans="1:12" ht="15.75">
      <c r="A85" s="78" t="s">
        <v>30</v>
      </c>
      <c r="B85" s="70">
        <v>612.0000000000001</v>
      </c>
      <c r="C85" s="71">
        <v>169</v>
      </c>
      <c r="D85" s="72">
        <f t="shared" si="10"/>
        <v>781.0000000000001</v>
      </c>
      <c r="E85" s="70">
        <v>738.3999999999999</v>
      </c>
      <c r="F85" s="71">
        <v>197.6</v>
      </c>
      <c r="G85" s="72">
        <f t="shared" si="11"/>
        <v>935.9999999999999</v>
      </c>
      <c r="H85" s="54">
        <f t="shared" si="12"/>
        <v>20.653594771241785</v>
      </c>
      <c r="I85" s="51">
        <f t="shared" si="13"/>
        <v>16.92307692307692</v>
      </c>
      <c r="J85" s="52">
        <f t="shared" si="14"/>
        <v>19.846350832266292</v>
      </c>
      <c r="K85" s="53" t="s">
        <v>292</v>
      </c>
      <c r="L85" s="48"/>
    </row>
    <row r="86" spans="1:12" ht="15.75">
      <c r="A86" s="78" t="s">
        <v>157</v>
      </c>
      <c r="B86" s="70">
        <v>507.15043290043286</v>
      </c>
      <c r="C86" s="71">
        <v>13.295454545454549</v>
      </c>
      <c r="D86" s="72">
        <f t="shared" si="10"/>
        <v>520.4458874458874</v>
      </c>
      <c r="E86" s="70">
        <v>614.2077922077922</v>
      </c>
      <c r="F86" s="71">
        <v>26.590909090909093</v>
      </c>
      <c r="G86" s="72">
        <f t="shared" si="11"/>
        <v>640.7987012987013</v>
      </c>
      <c r="H86" s="54">
        <f t="shared" si="12"/>
        <v>21.10958649785428</v>
      </c>
      <c r="I86" s="51">
        <f t="shared" si="13"/>
        <v>99.99999999999997</v>
      </c>
      <c r="J86" s="52">
        <f t="shared" si="14"/>
        <v>23.124942814602882</v>
      </c>
      <c r="K86" s="53" t="s">
        <v>293</v>
      </c>
      <c r="L86" s="48"/>
    </row>
    <row r="87" spans="1:12" ht="16.5" thickBot="1">
      <c r="A87" s="78" t="s">
        <v>199</v>
      </c>
      <c r="B87" s="70">
        <v>3382.5694047440143</v>
      </c>
      <c r="C87" s="70">
        <v>675.4291141284182</v>
      </c>
      <c r="D87" s="72">
        <f t="shared" si="10"/>
        <v>4057.998518872432</v>
      </c>
      <c r="E87" s="70">
        <v>5466.810620011338</v>
      </c>
      <c r="F87" s="70">
        <v>569.3646786030915</v>
      </c>
      <c r="G87" s="72">
        <f>SUM(E87:F87)</f>
        <v>6036.175298614429</v>
      </c>
      <c r="H87" s="54">
        <f t="shared" si="12"/>
        <v>61.617101258711784</v>
      </c>
      <c r="I87" s="51">
        <f t="shared" si="13"/>
        <v>-15.703266753935157</v>
      </c>
      <c r="J87" s="52">
        <f t="shared" si="14"/>
        <v>48.74759738186547</v>
      </c>
      <c r="K87" s="53" t="s">
        <v>294</v>
      </c>
      <c r="L87" s="48"/>
    </row>
    <row r="88" spans="1:12" ht="21" customHeight="1" thickBot="1">
      <c r="A88" s="79" t="s">
        <v>210</v>
      </c>
      <c r="B88" s="73">
        <v>536743.0951575456</v>
      </c>
      <c r="C88" s="73">
        <v>134856.36304135047</v>
      </c>
      <c r="D88" s="73">
        <f>SUM(D45:D87)</f>
        <v>671599.4581988964</v>
      </c>
      <c r="E88" s="73">
        <f>SUM(E45:E87)</f>
        <v>532544.66531025</v>
      </c>
      <c r="F88" s="73">
        <f>SUM(F45:F87)</f>
        <v>109465.01763905483</v>
      </c>
      <c r="G88" s="73">
        <f>SUM(G45:G87)</f>
        <v>642009.6829493049</v>
      </c>
      <c r="H88" s="58">
        <f t="shared" si="12"/>
        <v>-0.7822047242290652</v>
      </c>
      <c r="I88" s="59">
        <f t="shared" si="13"/>
        <v>-18.828437034528356</v>
      </c>
      <c r="J88" s="58">
        <f t="shared" si="14"/>
        <v>-4.405866456316934</v>
      </c>
      <c r="K88" s="60" t="s">
        <v>295</v>
      </c>
      <c r="L88" s="48"/>
    </row>
    <row r="89" spans="1:12" ht="15.75">
      <c r="A89" s="78" t="s">
        <v>5</v>
      </c>
      <c r="B89" s="70">
        <v>19530.732982835998</v>
      </c>
      <c r="C89" s="71">
        <v>1204.8048448670108</v>
      </c>
      <c r="D89" s="82">
        <f>SUM(B89:C89)</f>
        <v>20735.53782770301</v>
      </c>
      <c r="E89" s="85">
        <v>22256.104177314493</v>
      </c>
      <c r="F89" s="88">
        <v>1215.3255428616858</v>
      </c>
      <c r="G89" s="72">
        <f>SUM(E89:F89)</f>
        <v>23471.42972017618</v>
      </c>
      <c r="H89" s="54">
        <f t="shared" si="12"/>
        <v>13.95426990309891</v>
      </c>
      <c r="I89" s="51">
        <f t="shared" si="13"/>
        <v>0.8732283937517074</v>
      </c>
      <c r="J89" s="52">
        <f t="shared" si="14"/>
        <v>13.194217170571648</v>
      </c>
      <c r="K89" s="53" t="s">
        <v>314</v>
      </c>
      <c r="L89" s="48"/>
    </row>
    <row r="90" spans="1:12" ht="15.75">
      <c r="A90" s="78" t="s">
        <v>6</v>
      </c>
      <c r="B90" s="70">
        <v>17292.625795063144</v>
      </c>
      <c r="C90" s="71">
        <v>11066.0671840096</v>
      </c>
      <c r="D90" s="82">
        <f aca="true" t="shared" si="15" ref="D90:D108">SUM(B90:C90)</f>
        <v>28358.692979072744</v>
      </c>
      <c r="E90" s="87">
        <v>19354.315612712166</v>
      </c>
      <c r="F90" s="89">
        <v>11715.43027992631</v>
      </c>
      <c r="G90" s="72">
        <f>SUM(E90:F90)</f>
        <v>31069.745892638475</v>
      </c>
      <c r="H90" s="54">
        <f t="shared" si="12"/>
        <v>11.922364145748249</v>
      </c>
      <c r="I90" s="51">
        <f t="shared" si="13"/>
        <v>5.868056691857385</v>
      </c>
      <c r="J90" s="52">
        <f t="shared" si="14"/>
        <v>9.559865525418777</v>
      </c>
      <c r="K90" s="53" t="s">
        <v>313</v>
      </c>
      <c r="L90" s="48"/>
    </row>
    <row r="91" spans="1:12" ht="15.75">
      <c r="A91" s="78" t="s">
        <v>7</v>
      </c>
      <c r="B91" s="70">
        <v>547086.5752830113</v>
      </c>
      <c r="C91" s="71">
        <v>532274.6574437795</v>
      </c>
      <c r="D91" s="82">
        <f t="shared" si="15"/>
        <v>1079361.232726791</v>
      </c>
      <c r="E91" s="87">
        <v>545119.9227292587</v>
      </c>
      <c r="F91" s="89">
        <v>512484.0294577192</v>
      </c>
      <c r="G91" s="72">
        <f aca="true" t="shared" si="16" ref="G91:G108">SUM(E91:F91)</f>
        <v>1057603.952186978</v>
      </c>
      <c r="H91" s="54">
        <f t="shared" si="12"/>
        <v>-0.35947739217239705</v>
      </c>
      <c r="I91" s="51">
        <f t="shared" si="13"/>
        <v>-3.7181232864070157</v>
      </c>
      <c r="J91" s="52">
        <f t="shared" si="14"/>
        <v>-2.0157552337550193</v>
      </c>
      <c r="K91" s="53" t="s">
        <v>311</v>
      </c>
      <c r="L91" s="48"/>
    </row>
    <row r="92" spans="1:12" ht="15.75">
      <c r="A92" s="78" t="s">
        <v>12</v>
      </c>
      <c r="B92" s="70">
        <v>14484.097142082146</v>
      </c>
      <c r="C92" s="71">
        <v>1059.540343435273</v>
      </c>
      <c r="D92" s="82">
        <f t="shared" si="15"/>
        <v>15543.637485517418</v>
      </c>
      <c r="E92" s="87">
        <v>18039.65157404123</v>
      </c>
      <c r="F92" s="89">
        <v>1033.517881969628</v>
      </c>
      <c r="G92" s="72">
        <f t="shared" si="16"/>
        <v>19073.169456010855</v>
      </c>
      <c r="H92" s="54">
        <f t="shared" si="12"/>
        <v>24.547988024940555</v>
      </c>
      <c r="I92" s="51">
        <f t="shared" si="13"/>
        <v>-2.4560142166247436</v>
      </c>
      <c r="J92" s="52">
        <f t="shared" si="14"/>
        <v>22.707245802548037</v>
      </c>
      <c r="K92" s="53" t="s">
        <v>316</v>
      </c>
      <c r="L92" s="48"/>
    </row>
    <row r="93" spans="1:12" ht="15.75">
      <c r="A93" s="78" t="s">
        <v>13</v>
      </c>
      <c r="B93" s="70">
        <v>57033.562892535796</v>
      </c>
      <c r="C93" s="71">
        <v>21381.098924694805</v>
      </c>
      <c r="D93" s="82">
        <f t="shared" si="15"/>
        <v>78414.6618172306</v>
      </c>
      <c r="E93" s="87">
        <v>69865.48065797564</v>
      </c>
      <c r="F93" s="89">
        <v>21203.824421261095</v>
      </c>
      <c r="G93" s="72">
        <f>SUM(E93:F93)</f>
        <v>91069.30507923674</v>
      </c>
      <c r="H93" s="54">
        <f t="shared" si="12"/>
        <v>22.49888857481707</v>
      </c>
      <c r="I93" s="51">
        <f t="shared" si="13"/>
        <v>-0.8291178299959149</v>
      </c>
      <c r="J93" s="52">
        <f t="shared" si="14"/>
        <v>16.138108574008342</v>
      </c>
      <c r="K93" s="53" t="s">
        <v>312</v>
      </c>
      <c r="L93" s="48"/>
    </row>
    <row r="94" spans="1:12" ht="15.75">
      <c r="A94" s="78" t="s">
        <v>10</v>
      </c>
      <c r="B94" s="70">
        <v>13729.548362666554</v>
      </c>
      <c r="C94" s="71">
        <v>567.4163640023858</v>
      </c>
      <c r="D94" s="82">
        <f t="shared" si="15"/>
        <v>14296.964726668939</v>
      </c>
      <c r="E94" s="87">
        <v>15266.839449038165</v>
      </c>
      <c r="F94" s="89">
        <v>724.2107255190566</v>
      </c>
      <c r="G94" s="72">
        <f t="shared" si="16"/>
        <v>15991.050174557222</v>
      </c>
      <c r="H94" s="54">
        <f t="shared" si="12"/>
        <v>11.196953066218988</v>
      </c>
      <c r="I94" s="51">
        <f t="shared" si="13"/>
        <v>27.63303483366081</v>
      </c>
      <c r="J94" s="52">
        <f t="shared" si="14"/>
        <v>11.849266472121942</v>
      </c>
      <c r="K94" s="53" t="s">
        <v>315</v>
      </c>
      <c r="L94" s="48"/>
    </row>
    <row r="95" spans="1:12" ht="15.75">
      <c r="A95" s="78" t="s">
        <v>8</v>
      </c>
      <c r="B95" s="70">
        <v>204247.83336127512</v>
      </c>
      <c r="C95" s="71">
        <v>344415.3874915436</v>
      </c>
      <c r="D95" s="82">
        <f t="shared" si="15"/>
        <v>548663.2208528187</v>
      </c>
      <c r="E95" s="87">
        <v>136034.11637436735</v>
      </c>
      <c r="F95" s="89">
        <v>285132.12524339056</v>
      </c>
      <c r="G95" s="72">
        <f t="shared" si="16"/>
        <v>421166.24161775794</v>
      </c>
      <c r="H95" s="54">
        <f t="shared" si="12"/>
        <v>-33.397522932960975</v>
      </c>
      <c r="I95" s="51">
        <f t="shared" si="13"/>
        <v>-17.212721731141762</v>
      </c>
      <c r="J95" s="52">
        <f t="shared" si="14"/>
        <v>-23.23774847471731</v>
      </c>
      <c r="K95" s="53" t="s">
        <v>297</v>
      </c>
      <c r="L95" s="48"/>
    </row>
    <row r="96" spans="1:12" ht="15.75">
      <c r="A96" s="78" t="s">
        <v>9</v>
      </c>
      <c r="B96" s="70">
        <v>321027.81178913056</v>
      </c>
      <c r="C96" s="71">
        <v>4263.282886595927</v>
      </c>
      <c r="D96" s="82">
        <f t="shared" si="15"/>
        <v>325291.0946757265</v>
      </c>
      <c r="E96" s="87">
        <v>221496.15549239432</v>
      </c>
      <c r="F96" s="89">
        <v>3375.7983546027563</v>
      </c>
      <c r="G96" s="72">
        <f t="shared" si="16"/>
        <v>224871.9538469971</v>
      </c>
      <c r="H96" s="54">
        <f t="shared" si="12"/>
        <v>-31.004060284382568</v>
      </c>
      <c r="I96" s="51">
        <f t="shared" si="13"/>
        <v>-20.816928071639047</v>
      </c>
      <c r="J96" s="52">
        <f t="shared" si="14"/>
        <v>-30.870547172167257</v>
      </c>
      <c r="K96" s="53" t="s">
        <v>298</v>
      </c>
      <c r="L96" s="48"/>
    </row>
    <row r="97" spans="1:12" ht="15.75">
      <c r="A97" s="78" t="s">
        <v>11</v>
      </c>
      <c r="B97" s="70">
        <v>382759.022828019</v>
      </c>
      <c r="C97" s="71">
        <v>91587.51086749091</v>
      </c>
      <c r="D97" s="82">
        <f t="shared" si="15"/>
        <v>474346.5336955099</v>
      </c>
      <c r="E97" s="87">
        <v>435107.0807832222</v>
      </c>
      <c r="F97" s="89">
        <v>106951.4631090732</v>
      </c>
      <c r="G97" s="72">
        <f t="shared" si="16"/>
        <v>542058.5438922954</v>
      </c>
      <c r="H97" s="54">
        <f t="shared" si="12"/>
        <v>13.67650527698317</v>
      </c>
      <c r="I97" s="51">
        <f t="shared" si="13"/>
        <v>16.7751608227577</v>
      </c>
      <c r="J97" s="52">
        <f t="shared" si="14"/>
        <v>14.274798145832115</v>
      </c>
      <c r="K97" s="53" t="s">
        <v>301</v>
      </c>
      <c r="L97" s="48"/>
    </row>
    <row r="98" spans="1:12" ht="15.75">
      <c r="A98" s="78" t="s">
        <v>14</v>
      </c>
      <c r="B98" s="70">
        <v>49217.53194860068</v>
      </c>
      <c r="C98" s="71">
        <v>9554.429359760195</v>
      </c>
      <c r="D98" s="82">
        <f t="shared" si="15"/>
        <v>58771.96130836087</v>
      </c>
      <c r="E98" s="87">
        <v>53398.060598446325</v>
      </c>
      <c r="F98" s="89">
        <v>13342.38368913255</v>
      </c>
      <c r="G98" s="72">
        <f t="shared" si="16"/>
        <v>66740.44428757888</v>
      </c>
      <c r="H98" s="54">
        <f t="shared" si="12"/>
        <v>8.493982701553376</v>
      </c>
      <c r="I98" s="51">
        <f t="shared" si="13"/>
        <v>39.646055109537464</v>
      </c>
      <c r="J98" s="52">
        <f t="shared" si="14"/>
        <v>13.558307059738054</v>
      </c>
      <c r="K98" s="53" t="s">
        <v>300</v>
      </c>
      <c r="L98" s="48"/>
    </row>
    <row r="99" spans="1:12" ht="15.75">
      <c r="A99" s="78" t="s">
        <v>15</v>
      </c>
      <c r="B99" s="70">
        <v>61169.73833910826</v>
      </c>
      <c r="C99" s="71">
        <v>986.9465909914449</v>
      </c>
      <c r="D99" s="82">
        <f t="shared" si="15"/>
        <v>62156.684930099706</v>
      </c>
      <c r="E99" s="87">
        <v>65920.28468175486</v>
      </c>
      <c r="F99" s="89">
        <v>1150.4901115548387</v>
      </c>
      <c r="G99" s="72">
        <f t="shared" si="16"/>
        <v>67070.7747933097</v>
      </c>
      <c r="H99" s="54">
        <f t="shared" si="12"/>
        <v>7.766170775998529</v>
      </c>
      <c r="I99" s="51">
        <f t="shared" si="13"/>
        <v>16.57065560144495</v>
      </c>
      <c r="J99" s="52">
        <f t="shared" si="14"/>
        <v>7.905971608261106</v>
      </c>
      <c r="K99" s="53" t="s">
        <v>302</v>
      </c>
      <c r="L99" s="48"/>
    </row>
    <row r="100" spans="1:12" ht="15.75">
      <c r="A100" s="78" t="s">
        <v>16</v>
      </c>
      <c r="B100" s="70">
        <v>3914.8318355176475</v>
      </c>
      <c r="C100" s="71">
        <v>265.4954372096248</v>
      </c>
      <c r="D100" s="82">
        <f t="shared" si="15"/>
        <v>4180.327272727272</v>
      </c>
      <c r="E100" s="87">
        <v>4049.840468760835</v>
      </c>
      <c r="F100" s="89">
        <v>266.07771305734695</v>
      </c>
      <c r="G100" s="72">
        <f t="shared" si="16"/>
        <v>4315.918181818182</v>
      </c>
      <c r="H100" s="54">
        <f t="shared" si="12"/>
        <v>3.448644511835988</v>
      </c>
      <c r="I100" s="51">
        <f t="shared" si="13"/>
        <v>0.21931670609555592</v>
      </c>
      <c r="J100" s="52">
        <f t="shared" si="14"/>
        <v>3.243547699614665</v>
      </c>
      <c r="K100" s="53" t="s">
        <v>305</v>
      </c>
      <c r="L100" s="48"/>
    </row>
    <row r="101" spans="1:12" ht="15.75">
      <c r="A101" s="78" t="s">
        <v>17</v>
      </c>
      <c r="B101" s="70">
        <v>9625.887520785716</v>
      </c>
      <c r="C101" s="71">
        <v>401.10911221091624</v>
      </c>
      <c r="D101" s="82">
        <f t="shared" si="15"/>
        <v>10026.996632996632</v>
      </c>
      <c r="E101" s="87">
        <v>11009.896414311039</v>
      </c>
      <c r="F101" s="89">
        <v>247.88388871926315</v>
      </c>
      <c r="G101" s="72">
        <f t="shared" si="16"/>
        <v>11257.780303030302</v>
      </c>
      <c r="H101" s="54">
        <f t="shared" si="12"/>
        <v>14.377987385960566</v>
      </c>
      <c r="I101" s="51">
        <f t="shared" si="13"/>
        <v>-38.20038459038604</v>
      </c>
      <c r="J101" s="52">
        <f t="shared" si="14"/>
        <v>12.274699145539083</v>
      </c>
      <c r="K101" s="53" t="s">
        <v>306</v>
      </c>
      <c r="L101" s="48"/>
    </row>
    <row r="102" spans="1:12" ht="15.75">
      <c r="A102" s="78" t="s">
        <v>18</v>
      </c>
      <c r="B102" s="70">
        <v>37.59949410820779</v>
      </c>
      <c r="C102" s="71">
        <v>33.95692214434988</v>
      </c>
      <c r="D102" s="82">
        <f t="shared" si="15"/>
        <v>71.55641625255768</v>
      </c>
      <c r="E102" s="87">
        <v>53.08163696535065</v>
      </c>
      <c r="F102" s="89">
        <v>50.34977928720702</v>
      </c>
      <c r="G102" s="72">
        <f t="shared" si="16"/>
        <v>103.43141625255767</v>
      </c>
      <c r="H102" s="54">
        <f t="shared" si="12"/>
        <v>41.1764658657021</v>
      </c>
      <c r="I102" s="51">
        <f t="shared" si="13"/>
        <v>48.27545050511817</v>
      </c>
      <c r="J102" s="52">
        <f t="shared" si="14"/>
        <v>44.54527164621756</v>
      </c>
      <c r="K102" s="53" t="s">
        <v>310</v>
      </c>
      <c r="L102" s="48"/>
    </row>
    <row r="103" spans="1:12" ht="15.75">
      <c r="A103" s="78" t="s">
        <v>19</v>
      </c>
      <c r="B103" s="70">
        <v>14914.071373876204</v>
      </c>
      <c r="C103" s="71">
        <v>1545.761193477198</v>
      </c>
      <c r="D103" s="82">
        <f t="shared" si="15"/>
        <v>16459.832567353402</v>
      </c>
      <c r="E103" s="87">
        <v>14534.294415480537</v>
      </c>
      <c r="F103" s="89">
        <v>1444.1820504465543</v>
      </c>
      <c r="G103" s="72">
        <f t="shared" si="16"/>
        <v>15978.476465927091</v>
      </c>
      <c r="H103" s="54">
        <f aca="true" t="shared" si="17" ref="H103:H110">(E103-B103)/B103*100</f>
        <v>-2.5464338266537476</v>
      </c>
      <c r="I103" s="51">
        <f aca="true" t="shared" si="18" ref="I103:I111">(F103-C103)/C103*100</f>
        <v>-6.571464173074558</v>
      </c>
      <c r="J103" s="52">
        <f aca="true" t="shared" si="19" ref="J103:J111">(G103-D103)/D103*100</f>
        <v>-2.9244289056805903</v>
      </c>
      <c r="K103" s="53" t="s">
        <v>303</v>
      </c>
      <c r="L103" s="48"/>
    </row>
    <row r="104" spans="1:12" ht="15.75">
      <c r="A104" s="78" t="s">
        <v>20</v>
      </c>
      <c r="B104" s="70">
        <v>183.8</v>
      </c>
      <c r="C104" s="71">
        <v>113.19999999999999</v>
      </c>
      <c r="D104" s="82">
        <f t="shared" si="15"/>
        <v>297</v>
      </c>
      <c r="E104" s="87">
        <v>165.2</v>
      </c>
      <c r="F104" s="89">
        <v>81.8</v>
      </c>
      <c r="G104" s="72">
        <f t="shared" si="16"/>
        <v>247</v>
      </c>
      <c r="H104" s="54">
        <f t="shared" si="17"/>
        <v>-10.1196953210011</v>
      </c>
      <c r="I104" s="51">
        <f t="shared" si="18"/>
        <v>-27.73851590106007</v>
      </c>
      <c r="J104" s="52">
        <f t="shared" si="19"/>
        <v>-16.835016835016837</v>
      </c>
      <c r="K104" s="53" t="s">
        <v>308</v>
      </c>
      <c r="L104" s="48"/>
    </row>
    <row r="105" spans="1:12" ht="15.75">
      <c r="A105" s="78" t="s">
        <v>21</v>
      </c>
      <c r="B105" s="70">
        <v>78911.4047468363</v>
      </c>
      <c r="C105" s="71">
        <v>768.1601144871105</v>
      </c>
      <c r="D105" s="82">
        <f t="shared" si="15"/>
        <v>79679.56486132341</v>
      </c>
      <c r="E105" s="87">
        <v>83833.89884983946</v>
      </c>
      <c r="F105" s="89">
        <v>715.8537935688421</v>
      </c>
      <c r="G105" s="72">
        <f t="shared" si="16"/>
        <v>84549.7526434083</v>
      </c>
      <c r="H105" s="54">
        <f t="shared" si="17"/>
        <v>6.238000855257255</v>
      </c>
      <c r="I105" s="51">
        <f t="shared" si="18"/>
        <v>-6.809299250481468</v>
      </c>
      <c r="J105" s="52">
        <f t="shared" si="19"/>
        <v>6.112216840743424</v>
      </c>
      <c r="K105" s="53" t="s">
        <v>304</v>
      </c>
      <c r="L105" s="48"/>
    </row>
    <row r="106" spans="1:12" ht="15.75">
      <c r="A106" s="78" t="s">
        <v>22</v>
      </c>
      <c r="B106" s="70">
        <v>61262.46563755778</v>
      </c>
      <c r="C106" s="71">
        <v>201687.93131538157</v>
      </c>
      <c r="D106" s="82">
        <f t="shared" si="15"/>
        <v>262950.39695293934</v>
      </c>
      <c r="E106" s="87">
        <v>69758.42810719315</v>
      </c>
      <c r="F106" s="89">
        <v>179802.5671273096</v>
      </c>
      <c r="G106" s="72">
        <f t="shared" si="16"/>
        <v>249560.99523450274</v>
      </c>
      <c r="H106" s="54">
        <f t="shared" si="17"/>
        <v>13.868136682417168</v>
      </c>
      <c r="I106" s="51">
        <f t="shared" si="18"/>
        <v>-10.85110251532582</v>
      </c>
      <c r="J106" s="52">
        <f t="shared" si="19"/>
        <v>-5.091987642381433</v>
      </c>
      <c r="K106" s="53" t="s">
        <v>299</v>
      </c>
      <c r="L106" s="48"/>
    </row>
    <row r="107" spans="1:12" ht="15.75">
      <c r="A107" s="78" t="s">
        <v>23</v>
      </c>
      <c r="B107" s="70">
        <v>4157.973529992441</v>
      </c>
      <c r="C107" s="71">
        <v>73.3584415584415</v>
      </c>
      <c r="D107" s="82">
        <f t="shared" si="15"/>
        <v>4231.331971550883</v>
      </c>
      <c r="E107" s="87">
        <v>5655.110237324782</v>
      </c>
      <c r="F107" s="89">
        <v>80.80974025974018</v>
      </c>
      <c r="G107" s="72">
        <f t="shared" si="16"/>
        <v>5735.919977584523</v>
      </c>
      <c r="H107" s="54">
        <f t="shared" si="17"/>
        <v>36.00640303583324</v>
      </c>
      <c r="I107" s="51">
        <f t="shared" si="18"/>
        <v>10.157384130581013</v>
      </c>
      <c r="J107" s="52">
        <f t="shared" si="19"/>
        <v>35.55825957759047</v>
      </c>
      <c r="K107" s="53" t="s">
        <v>307</v>
      </c>
      <c r="L107" s="48"/>
    </row>
    <row r="108" spans="1:12" ht="16.5" thickBot="1">
      <c r="A108" s="78" t="s">
        <v>24</v>
      </c>
      <c r="B108" s="70">
        <v>10.45</v>
      </c>
      <c r="C108" s="71">
        <v>0</v>
      </c>
      <c r="D108" s="82">
        <f t="shared" si="15"/>
        <v>10.45</v>
      </c>
      <c r="E108" s="91">
        <v>12.753469159757746</v>
      </c>
      <c r="F108" s="90">
        <v>0.7704827424001872</v>
      </c>
      <c r="G108" s="72">
        <f t="shared" si="16"/>
        <v>13.523951902157933</v>
      </c>
      <c r="H108" s="54">
        <f t="shared" si="17"/>
        <v>22.0427670790215</v>
      </c>
      <c r="I108" s="51" t="e">
        <f t="shared" si="18"/>
        <v>#DIV/0!</v>
      </c>
      <c r="J108" s="52">
        <f t="shared" si="19"/>
        <v>29.415807676152472</v>
      </c>
      <c r="K108" s="53" t="s">
        <v>309</v>
      </c>
      <c r="L108" s="48"/>
    </row>
    <row r="109" spans="1:12" ht="21" customHeight="1" thickBot="1">
      <c r="A109" s="79" t="s">
        <v>207</v>
      </c>
      <c r="B109" s="73">
        <v>1860597.5648630026</v>
      </c>
      <c r="C109" s="73">
        <v>1223250.11483764</v>
      </c>
      <c r="D109" s="73">
        <f>SUM(D89:D108)</f>
        <v>3083847.6797006424</v>
      </c>
      <c r="E109" s="73">
        <f>SUM(E89:E108)</f>
        <v>1790930.5157295603</v>
      </c>
      <c r="F109" s="73">
        <f>SUM(F89:F108)</f>
        <v>1141018.893392402</v>
      </c>
      <c r="G109" s="73">
        <f>SUM(G89:G108)</f>
        <v>2931949.4091219623</v>
      </c>
      <c r="H109" s="58">
        <f t="shared" si="17"/>
        <v>-3.7443373273775076</v>
      </c>
      <c r="I109" s="59">
        <f t="shared" si="18"/>
        <v>-6.722355505860909</v>
      </c>
      <c r="J109" s="58">
        <f t="shared" si="19"/>
        <v>-4.925608731538429</v>
      </c>
      <c r="K109" s="60" t="s">
        <v>317</v>
      </c>
      <c r="L109" s="48"/>
    </row>
    <row r="110" spans="1:12" ht="35.25" customHeight="1" thickBot="1">
      <c r="A110" s="80" t="s">
        <v>319</v>
      </c>
      <c r="B110" s="74">
        <v>1085177.041500827</v>
      </c>
      <c r="C110" s="74">
        <v>22009.821103088772</v>
      </c>
      <c r="D110" s="74">
        <f>SUM(B110:C110)</f>
        <v>1107186.8626039159</v>
      </c>
      <c r="E110" s="74">
        <v>1202821.6486707649</v>
      </c>
      <c r="F110" s="74">
        <v>24690.907945145325</v>
      </c>
      <c r="G110" s="74">
        <f>SUM(E110:F110)</f>
        <v>1227512.5566159103</v>
      </c>
      <c r="H110" s="93">
        <f t="shared" si="17"/>
        <v>10.841051982378135</v>
      </c>
      <c r="I110" s="94">
        <f t="shared" si="18"/>
        <v>12.181320463710174</v>
      </c>
      <c r="J110" s="93">
        <f t="shared" si="19"/>
        <v>10.867695244234453</v>
      </c>
      <c r="K110" s="62" t="s">
        <v>318</v>
      </c>
      <c r="L110" s="48"/>
    </row>
    <row r="111" spans="1:12" ht="16.5" thickBot="1">
      <c r="A111" s="81" t="s">
        <v>205</v>
      </c>
      <c r="B111" s="75">
        <v>3945360.0442017615</v>
      </c>
      <c r="C111" s="75">
        <v>1443557.2716222613</v>
      </c>
      <c r="D111" s="75">
        <f>SUM(D110,D109,D88,D44,D22,D11)</f>
        <v>5388917.3158240225</v>
      </c>
      <c r="E111" s="76">
        <f>SUM(E110,E109,E88,E44,E22,E11)</f>
        <v>3989912.5178585122</v>
      </c>
      <c r="F111" s="76">
        <f>SUM(F110,F109,F88,F44,F22,F11)</f>
        <v>1336588.7698420093</v>
      </c>
      <c r="G111" s="77">
        <f>SUM(G110,G109,G88,G44,G22,G11)</f>
        <v>5326501.28770052</v>
      </c>
      <c r="H111" s="63">
        <f>(E111-B111)/B111*100</f>
        <v>1.1292372092181198</v>
      </c>
      <c r="I111" s="63">
        <f t="shared" si="18"/>
        <v>-7.410062896918623</v>
      </c>
      <c r="J111" s="63">
        <f t="shared" si="19"/>
        <v>-1.158229463647997</v>
      </c>
      <c r="K111" s="64" t="s">
        <v>320</v>
      </c>
      <c r="L111" s="48"/>
    </row>
    <row r="112" spans="1:7" ht="22.5" customHeight="1">
      <c r="A112" s="50" t="s">
        <v>329</v>
      </c>
      <c r="B112" s="65"/>
      <c r="C112" s="65"/>
      <c r="D112" s="65"/>
      <c r="E112" s="65"/>
      <c r="F112" s="65"/>
      <c r="G112" s="65"/>
    </row>
    <row r="113" spans="2:7" ht="15.75">
      <c r="B113" s="66"/>
      <c r="C113" s="66"/>
      <c r="D113" s="66"/>
      <c r="E113" s="66"/>
      <c r="F113" s="66"/>
      <c r="G113" s="66"/>
    </row>
    <row r="114" spans="2:7" ht="15.75">
      <c r="B114" s="66"/>
      <c r="C114" s="66"/>
      <c r="D114" s="66"/>
      <c r="E114" s="66"/>
      <c r="F114" s="66"/>
      <c r="G114" s="66"/>
    </row>
    <row r="115" spans="2:7" ht="15.75">
      <c r="B115" s="66"/>
      <c r="C115" s="66"/>
      <c r="D115" s="66"/>
      <c r="E115" s="66"/>
      <c r="F115" s="66"/>
      <c r="G115" s="66"/>
    </row>
    <row r="116" spans="2:7" ht="15.75">
      <c r="B116" s="66"/>
      <c r="C116" s="66"/>
      <c r="D116" s="66"/>
      <c r="E116" s="66"/>
      <c r="F116" s="66"/>
      <c r="G116" s="66"/>
    </row>
    <row r="117" spans="2:7" ht="15.75">
      <c r="B117" s="66"/>
      <c r="C117" s="66"/>
      <c r="D117" s="66"/>
      <c r="E117" s="66"/>
      <c r="F117" s="66"/>
      <c r="G117" s="66"/>
    </row>
    <row r="118" spans="2:5" ht="15.75">
      <c r="B118" s="67"/>
      <c r="E118" s="67"/>
    </row>
    <row r="119" spans="2:5" ht="15.75">
      <c r="B119" s="67"/>
      <c r="E119" s="67"/>
    </row>
    <row r="120" spans="2:5" ht="15.75">
      <c r="B120" s="67"/>
      <c r="E120" s="67"/>
    </row>
    <row r="121" spans="2:5" ht="15.75">
      <c r="B121" s="67"/>
      <c r="E121" s="67"/>
    </row>
    <row r="122" spans="2:5" ht="15.75">
      <c r="B122" s="67"/>
      <c r="E122" s="67"/>
    </row>
    <row r="123" spans="2:5" ht="15.75">
      <c r="B123" s="67"/>
      <c r="E123" s="67"/>
    </row>
    <row r="124" spans="2:5" ht="15.75">
      <c r="B124" s="67"/>
      <c r="E124" s="67"/>
    </row>
    <row r="125" spans="2:5" ht="15.75">
      <c r="B125" s="67"/>
      <c r="E125" s="67"/>
    </row>
  </sheetData>
  <sheetProtection/>
  <mergeCells count="7">
    <mergeCell ref="A2:J2"/>
    <mergeCell ref="B3:D3"/>
    <mergeCell ref="E3:G3"/>
    <mergeCell ref="A3:A5"/>
    <mergeCell ref="K3:K5"/>
    <mergeCell ref="A1:K1"/>
    <mergeCell ref="H3:J3"/>
  </mergeCells>
  <printOptions/>
  <pageMargins left="0.2362204724409449" right="0.51" top="0.984251968503937" bottom="0.984251968503937" header="0.5118110236220472" footer="0.5118110236220472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badeea skarneh</cp:lastModifiedBy>
  <cp:lastPrinted>2013-02-28T09:03:11Z</cp:lastPrinted>
  <dcterms:created xsi:type="dcterms:W3CDTF">1996-10-14T23:33:28Z</dcterms:created>
  <dcterms:modified xsi:type="dcterms:W3CDTF">2015-01-27T09:13:17Z</dcterms:modified>
  <cp:category/>
  <cp:version/>
  <cp:contentType/>
  <cp:contentStatus/>
</cp:coreProperties>
</file>