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311" windowWidth="8340" windowHeight="8805" firstSheet="1" activeTab="1"/>
  </bookViews>
  <sheets>
    <sheet name="Sheet1" sheetId="1" r:id="rId1"/>
    <sheet name="arr. 2008-2009" sheetId="2" r:id="rId2"/>
  </sheets>
  <externalReferences>
    <externalReference r:id="rId5"/>
  </externalReference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<sst xmlns="http://schemas.openxmlformats.org/spreadsheetml/2006/main" count="93" uniqueCount="63">
  <si>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</si>
  <si>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</si>
  <si>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</si>
  <si>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</si>
  <si>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</si>
  <si>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</si>
  <si>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</si>
  <si>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</si>
  <si>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</si>
  <si>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</si>
  <si>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</si>
  <si>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</si>
  <si>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</si>
  <si>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</si>
  <si>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</si>
  <si>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</si>
  <si>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</si>
  <si>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</si>
  <si>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</si>
  <si>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</si>
  <si>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</si>
  <si>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</si>
  <si>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</si>
  <si>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</si>
  <si>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</si>
  <si>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</si>
  <si>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</si>
  <si>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</si>
  <si>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</si>
  <si>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</si>
  <si>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</si>
  <si>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</si>
  <si>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</si>
  <si>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</si>
  <si>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</si>
  <si>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</si>
  <si>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</si>
  <si>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</si>
  <si>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</si>
  <si>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</si>
  <si>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</si>
  <si>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</si>
  <si>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</si>
  <si>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</si>
  <si>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</si>
  <si>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</si>
  <si>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</si>
  <si>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</si>
  <si>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</si>
  <si>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لربع الاول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</si>
  <si>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</si>
  <si>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</si>
  <si>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</si>
  <si>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</si>
  <si>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</si>
  <si>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</si>
  <si>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</si>
  <si>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 xml:space="preserve"> التغير النسبي Relative Change 09/08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</si>
  <si>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2008-2009 *</t>
    </r>
  </si>
  <si>
    <t>Table 2.1  Tourist Overnight and Same Day visitors by Month, 2008 -2009*</t>
  </si>
  <si>
    <t>* Preliminary</t>
  </si>
  <si>
    <t>* اولية</t>
  </si>
  <si>
    <t>2009*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</si>
</sst>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2" fontId="12" fillId="38" borderId="19" xfId="0" applyNumberFormat="1" applyFont="1" applyFill="1" applyBorder="1" applyAlignment="1">
      <alignment horizontal="center" vertical="center"/>
    </xf>
    <xf numFmtId="202" fontId="12" fillId="38" borderId="18" xfId="0" applyNumberFormat="1" applyFont="1" applyFill="1" applyBorder="1" applyAlignment="1">
      <alignment horizontal="center" vertical="center"/>
    </xf>
    <xf numFmtId="202" fontId="5" fillId="38" borderId="2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2" xfId="0" applyNumberFormat="1" applyFont="1" applyFill="1" applyBorder="1" applyAlignment="1">
      <alignment horizontal="center" vertical="top" wrapText="1"/>
    </xf>
    <xf numFmtId="3" fontId="15" fillId="38" borderId="23" xfId="0" applyNumberFormat="1" applyFont="1" applyFill="1" applyBorder="1" applyAlignment="1">
      <alignment horizontal="center" vertical="top" wrapText="1"/>
    </xf>
    <xf numFmtId="3" fontId="15" fillId="38" borderId="24" xfId="0" applyNumberFormat="1" applyFont="1" applyFill="1" applyBorder="1" applyAlignment="1">
      <alignment horizontal="center" vertical="top" wrapText="1"/>
    </xf>
    <xf numFmtId="3" fontId="11" fillId="38" borderId="25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5" fillId="38" borderId="27" xfId="0" applyNumberFormat="1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left" vertical="center"/>
    </xf>
    <xf numFmtId="0" fontId="16" fillId="38" borderId="28" xfId="0" applyFont="1" applyFill="1" applyBorder="1" applyAlignment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0" fillId="38" borderId="0" xfId="0" applyFont="1" applyFill="1" applyBorder="1" applyAlignment="1">
      <alignment vertical="center" textRotation="90" readingOrder="1"/>
    </xf>
    <xf numFmtId="202" fontId="12" fillId="38" borderId="29" xfId="0" applyNumberFormat="1" applyFont="1" applyFill="1" applyBorder="1" applyAlignment="1">
      <alignment horizontal="center" vertical="center"/>
    </xf>
    <xf numFmtId="202" fontId="12" fillId="38" borderId="30" xfId="0" applyNumberFormat="1" applyFont="1" applyFill="1" applyBorder="1" applyAlignment="1">
      <alignment horizontal="center" vertical="center"/>
    </xf>
    <xf numFmtId="202" fontId="12" fillId="38" borderId="27" xfId="0" applyNumberFormat="1" applyFont="1" applyFill="1" applyBorder="1" applyAlignment="1">
      <alignment horizontal="center" vertical="center"/>
    </xf>
    <xf numFmtId="202" fontId="12" fillId="38" borderId="20" xfId="0" applyNumberFormat="1" applyFont="1" applyFill="1" applyBorder="1" applyAlignment="1">
      <alignment horizontal="center" vertical="center"/>
    </xf>
    <xf numFmtId="202" fontId="12" fillId="38" borderId="14" xfId="0" applyNumberFormat="1" applyFont="1" applyFill="1" applyBorder="1" applyAlignment="1">
      <alignment horizontal="center" vertical="center"/>
    </xf>
    <xf numFmtId="202" fontId="12" fillId="38" borderId="15" xfId="0" applyNumberFormat="1" applyFont="1" applyFill="1" applyBorder="1" applyAlignment="1">
      <alignment horizontal="center" vertical="center"/>
    </xf>
    <xf numFmtId="202" fontId="5" fillId="37" borderId="31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32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31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2" fontId="5" fillId="37" borderId="32" xfId="0" applyNumberFormat="1" applyFont="1" applyFill="1" applyBorder="1" applyAlignment="1">
      <alignment horizontal="center" vertical="center"/>
    </xf>
    <xf numFmtId="202" fontId="5" fillId="37" borderId="11" xfId="0" applyNumberFormat="1" applyFont="1" applyFill="1" applyBorder="1" applyAlignment="1">
      <alignment horizontal="center" vertical="center"/>
    </xf>
    <xf numFmtId="3" fontId="11" fillId="38" borderId="33" xfId="0" applyNumberFormat="1" applyFont="1" applyFill="1" applyBorder="1" applyAlignment="1">
      <alignment horizontal="center" vertical="center" wrapText="1"/>
    </xf>
    <xf numFmtId="3" fontId="15" fillId="38" borderId="32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31" xfId="0" applyNumberFormat="1" applyFont="1" applyFill="1" applyBorder="1" applyAlignment="1">
      <alignment horizontal="center" vertical="top" wrapText="1"/>
    </xf>
    <xf numFmtId="202" fontId="12" fillId="38" borderId="0" xfId="0" applyNumberFormat="1" applyFont="1" applyFill="1" applyBorder="1" applyAlignment="1">
      <alignment vertical="center"/>
    </xf>
    <xf numFmtId="0" fontId="18" fillId="38" borderId="0" xfId="0" applyFont="1" applyFill="1" applyBorder="1" applyAlignment="1">
      <alignment horizontal="right" readingOrder="2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left"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 vertical="center" textRotation="91"/>
    </xf>
    <xf numFmtId="0" fontId="10" fillId="33" borderId="37" xfId="0" applyFont="1" applyFill="1" applyBorder="1" applyAlignment="1">
      <alignment horizontal="left" vertical="center" textRotation="9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9\arr%20dep%202009\serv%202009\JUL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_n99"/>
      <sheetName val="Sheet1"/>
      <sheetName val="Sheet3"/>
    </sheetNames>
    <sheetDataSet>
      <sheetData sheetId="2">
        <row r="118">
          <cell r="R118">
            <v>510471.8302789836</v>
          </cell>
          <cell r="T118">
            <v>461625.2530960426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8" t="s">
        <v>18</v>
      </c>
      <c r="C1" s="79"/>
      <c r="D1" s="80"/>
      <c r="E1" s="81" t="s">
        <v>1</v>
      </c>
      <c r="F1" s="82"/>
      <c r="G1" s="83"/>
      <c r="H1" s="78" t="s">
        <v>2</v>
      </c>
      <c r="I1" s="79"/>
      <c r="J1" s="80"/>
      <c r="K1" s="78" t="s">
        <v>3</v>
      </c>
      <c r="L1" s="79"/>
      <c r="M1" s="80"/>
      <c r="N1" s="78" t="s">
        <v>4</v>
      </c>
      <c r="O1" s="79"/>
      <c r="P1" s="80"/>
      <c r="Q1" s="78" t="s">
        <v>5</v>
      </c>
      <c r="R1" s="79"/>
      <c r="S1" s="80"/>
      <c r="T1" s="78" t="s">
        <v>6</v>
      </c>
      <c r="U1" s="79"/>
      <c r="V1" s="8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rightToLeft="1" tabSelected="1" zoomScalePageLayoutView="0" workbookViewId="0" topLeftCell="B1">
      <pane xSplit="1575" ySplit="2970" topLeftCell="D17" activePane="bottomRight" state="split"/>
      <selection pane="topLeft" activeCell="B1" sqref="B1"/>
      <selection pane="topRight" activeCell="F4" sqref="F4:H4"/>
      <selection pane="bottomLeft" activeCell="B20" sqref="B20"/>
      <selection pane="bottomRight" activeCell="F19" sqref="F19"/>
    </sheetView>
  </sheetViews>
  <sheetFormatPr defaultColWidth="9.140625" defaultRowHeight="19.5" customHeight="1"/>
  <cols>
    <col min="1" max="1" width="2.7109375" style="23" customWidth="1"/>
    <col min="2" max="2" width="10.7109375" style="48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13.140625" style="22" customWidth="1"/>
    <col min="10" max="10" width="12.28125" style="22" customWidth="1"/>
    <col min="11" max="11" width="14.28125" style="22" customWidth="1"/>
    <col min="12" max="12" width="17.00390625" style="46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9.5" customHeight="1">
      <c r="A1" s="87"/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47"/>
      <c r="N1" s="47"/>
      <c r="O1" s="47"/>
      <c r="P1" s="47"/>
      <c r="Q1" s="47"/>
      <c r="R1" s="47"/>
      <c r="S1" s="47"/>
    </row>
    <row r="2" spans="1:19" s="24" customFormat="1" ht="19.5" customHeight="1">
      <c r="A2" s="87"/>
      <c r="B2" s="89" t="s">
        <v>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50"/>
      <c r="N2" s="50"/>
      <c r="O2" s="50"/>
      <c r="P2" s="50"/>
      <c r="Q2" s="50"/>
      <c r="R2" s="50"/>
      <c r="S2" s="50"/>
    </row>
    <row r="3" spans="1:13" s="27" customFormat="1" ht="19.5" customHeight="1" thickBot="1">
      <c r="A3" s="87"/>
      <c r="B3" s="48"/>
      <c r="C3" s="25"/>
      <c r="D3" s="25"/>
      <c r="E3" s="25"/>
      <c r="F3" s="25"/>
      <c r="G3" s="26"/>
      <c r="H3" s="26"/>
      <c r="I3" s="26"/>
      <c r="J3" s="26"/>
      <c r="K3" s="26"/>
      <c r="L3" s="44"/>
      <c r="M3" s="35"/>
    </row>
    <row r="4" spans="1:26" s="21" customFormat="1" ht="43.5" customHeight="1" thickBot="1">
      <c r="A4" s="87"/>
      <c r="B4" s="85" t="s">
        <v>22</v>
      </c>
      <c r="C4" s="90">
        <v>2008</v>
      </c>
      <c r="D4" s="91"/>
      <c r="E4" s="92"/>
      <c r="F4" s="93" t="s">
        <v>62</v>
      </c>
      <c r="G4" s="94"/>
      <c r="H4" s="95"/>
      <c r="I4" s="98" t="s">
        <v>57</v>
      </c>
      <c r="J4" s="99"/>
      <c r="K4" s="100"/>
      <c r="L4" s="96" t="s">
        <v>27</v>
      </c>
      <c r="M4" s="36"/>
      <c r="S4" s="34"/>
      <c r="Z4" s="23"/>
    </row>
    <row r="5" spans="1:12" s="22" customFormat="1" ht="33.75" customHeight="1" thickBot="1">
      <c r="A5" s="87"/>
      <c r="B5" s="86"/>
      <c r="C5" s="73" t="s">
        <v>45</v>
      </c>
      <c r="D5" s="74" t="s">
        <v>46</v>
      </c>
      <c r="E5" s="75" t="s">
        <v>47</v>
      </c>
      <c r="F5" s="41" t="s">
        <v>45</v>
      </c>
      <c r="G5" s="42" t="s">
        <v>46</v>
      </c>
      <c r="H5" s="43" t="s">
        <v>47</v>
      </c>
      <c r="I5" s="41" t="s">
        <v>45</v>
      </c>
      <c r="J5" s="40" t="s">
        <v>46</v>
      </c>
      <c r="K5" s="72" t="s">
        <v>56</v>
      </c>
      <c r="L5" s="97"/>
    </row>
    <row r="6" spans="1:14" ht="19.5" customHeight="1">
      <c r="A6" s="87"/>
      <c r="B6" s="53" t="s">
        <v>23</v>
      </c>
      <c r="C6" s="29">
        <v>221350.20897000848</v>
      </c>
      <c r="D6" s="28">
        <v>187201.68733584514</v>
      </c>
      <c r="E6" s="51">
        <f>+D6+C6</f>
        <v>408551.8963058536</v>
      </c>
      <c r="F6" s="29">
        <v>215572.08107075765</v>
      </c>
      <c r="G6" s="28">
        <v>183696.05741397585</v>
      </c>
      <c r="H6" s="51">
        <f aca="true" t="shared" si="0" ref="H6:H22">SUM(F6:G6)</f>
        <v>399268.1384847335</v>
      </c>
      <c r="I6" s="58">
        <f aca="true" t="shared" si="1" ref="I6:K13">(F6-C6)/C6</f>
        <v>-0.02610400923558075</v>
      </c>
      <c r="J6" s="59">
        <f t="shared" si="1"/>
        <v>-0.01872648677348772</v>
      </c>
      <c r="K6" s="60">
        <f t="shared" si="1"/>
        <v>-0.022723570506132232</v>
      </c>
      <c r="L6" s="52" t="s">
        <v>11</v>
      </c>
      <c r="N6" s="23"/>
    </row>
    <row r="7" spans="1:14" ht="19.5" customHeight="1">
      <c r="A7" s="87"/>
      <c r="B7" s="54" t="s">
        <v>24</v>
      </c>
      <c r="C7" s="29">
        <v>210599.2700902802</v>
      </c>
      <c r="D7" s="28">
        <v>175473.9301652633</v>
      </c>
      <c r="E7" s="30">
        <f>+D7+C7</f>
        <v>386073.20025554346</v>
      </c>
      <c r="F7" s="29">
        <v>208931.0965760607</v>
      </c>
      <c r="G7" s="28">
        <v>177558.22248638136</v>
      </c>
      <c r="H7" s="30">
        <f t="shared" si="0"/>
        <v>386489.31906244205</v>
      </c>
      <c r="I7" s="31">
        <f t="shared" si="1"/>
        <v>-0.007921079277740987</v>
      </c>
      <c r="J7" s="32">
        <f t="shared" si="1"/>
        <v>0.011878073963209525</v>
      </c>
      <c r="K7" s="61">
        <f t="shared" si="1"/>
        <v>0.001077823600869377</v>
      </c>
      <c r="L7" s="45" t="s">
        <v>12</v>
      </c>
      <c r="N7" s="23"/>
    </row>
    <row r="8" spans="1:14" ht="19.5" customHeight="1" thickBot="1">
      <c r="A8" s="87"/>
      <c r="B8" s="54" t="s">
        <v>25</v>
      </c>
      <c r="C8" s="29">
        <v>233641.8070577408</v>
      </c>
      <c r="D8" s="28">
        <v>172107.80434871628</v>
      </c>
      <c r="E8" s="30">
        <f>+D8+C8</f>
        <v>405749.6114064571</v>
      </c>
      <c r="F8" s="29">
        <v>237571.40621883993</v>
      </c>
      <c r="G8" s="28">
        <v>192674.92755951852</v>
      </c>
      <c r="H8" s="30">
        <f t="shared" si="0"/>
        <v>430246.3337783584</v>
      </c>
      <c r="I8" s="62">
        <f t="shared" si="1"/>
        <v>0.016818904161822294</v>
      </c>
      <c r="J8" s="63">
        <f t="shared" si="1"/>
        <v>0.1195013979094763</v>
      </c>
      <c r="K8" s="61">
        <f t="shared" si="1"/>
        <v>0.06037398849745759</v>
      </c>
      <c r="L8" s="45" t="s">
        <v>13</v>
      </c>
      <c r="N8" s="23"/>
    </row>
    <row r="9" spans="1:14" ht="19.5" customHeight="1" thickBot="1">
      <c r="A9" s="87"/>
      <c r="B9" s="65" t="s">
        <v>49</v>
      </c>
      <c r="C9" s="66">
        <f>SUM(C6:C8)</f>
        <v>665591.2861180294</v>
      </c>
      <c r="D9" s="67">
        <f>SUM(D6:D8)</f>
        <v>534783.4218498247</v>
      </c>
      <c r="E9" s="68">
        <f>SUM(C9:D9)</f>
        <v>1200374.707967854</v>
      </c>
      <c r="F9" s="66">
        <f>SUM(F6:F8)</f>
        <v>662074.5838656583</v>
      </c>
      <c r="G9" s="66">
        <f>SUM(G6:G8)</f>
        <v>553929.2074598757</v>
      </c>
      <c r="H9" s="68">
        <f t="shared" si="0"/>
        <v>1216003.791325534</v>
      </c>
      <c r="I9" s="70">
        <f t="shared" si="1"/>
        <v>-0.0052835761611030214</v>
      </c>
      <c r="J9" s="71">
        <f t="shared" si="1"/>
        <v>0.03580100808627429</v>
      </c>
      <c r="K9" s="64">
        <f t="shared" si="1"/>
        <v>0.013020170496709962</v>
      </c>
      <c r="L9" s="69" t="s">
        <v>54</v>
      </c>
      <c r="N9" s="23"/>
    </row>
    <row r="10" spans="1:14" ht="19.5" customHeight="1">
      <c r="A10" s="87"/>
      <c r="B10" s="54" t="s">
        <v>28</v>
      </c>
      <c r="C10" s="29">
        <v>290971.7009473594</v>
      </c>
      <c r="D10" s="28">
        <v>239698.10228652213</v>
      </c>
      <c r="E10" s="30">
        <f>+D10+C10</f>
        <v>530669.8032338815</v>
      </c>
      <c r="F10" s="29">
        <v>320149.65559628035</v>
      </c>
      <c r="G10" s="28">
        <v>267551.68412707956</v>
      </c>
      <c r="H10" s="51">
        <f t="shared" si="0"/>
        <v>587701.3397233599</v>
      </c>
      <c r="I10" s="31">
        <f t="shared" si="1"/>
        <v>0.10027763715138625</v>
      </c>
      <c r="J10" s="32">
        <f t="shared" si="1"/>
        <v>0.11620276328789103</v>
      </c>
      <c r="K10" s="61">
        <f t="shared" si="1"/>
        <v>0.10747085314056015</v>
      </c>
      <c r="L10" s="45" t="s">
        <v>14</v>
      </c>
      <c r="N10" s="23"/>
    </row>
    <row r="11" spans="1:14" ht="19.5" customHeight="1">
      <c r="A11" s="87"/>
      <c r="B11" s="55" t="s">
        <v>35</v>
      </c>
      <c r="C11" s="29">
        <v>267799.5694815291</v>
      </c>
      <c r="D11" s="28">
        <v>245043.3560960627</v>
      </c>
      <c r="E11" s="30">
        <f>+D11+C11</f>
        <v>512842.9255775918</v>
      </c>
      <c r="F11" s="29">
        <v>274910.02283357084</v>
      </c>
      <c r="G11" s="28">
        <v>251971.89900840016</v>
      </c>
      <c r="H11" s="30">
        <f t="shared" si="0"/>
        <v>526881.921841971</v>
      </c>
      <c r="I11" s="31">
        <f t="shared" si="1"/>
        <v>0.026551399488086724</v>
      </c>
      <c r="J11" s="32">
        <f t="shared" si="1"/>
        <v>0.02827476338359206</v>
      </c>
      <c r="K11" s="61">
        <f>(H11-E11)/E11</f>
        <v>0.027374846301267963</v>
      </c>
      <c r="L11" s="45" t="s">
        <v>15</v>
      </c>
      <c r="N11" s="23"/>
    </row>
    <row r="12" spans="1:14" ht="19.5" customHeight="1" thickBot="1">
      <c r="A12" s="87"/>
      <c r="B12" s="55" t="s">
        <v>36</v>
      </c>
      <c r="C12" s="29">
        <v>305804.3443231657</v>
      </c>
      <c r="D12" s="28">
        <v>298528.82122194505</v>
      </c>
      <c r="E12" s="30">
        <f>+D12+C12</f>
        <v>604333.1655451108</v>
      </c>
      <c r="F12" s="29">
        <v>307584.44910120254</v>
      </c>
      <c r="G12" s="28">
        <v>294931.88135269907</v>
      </c>
      <c r="H12" s="30">
        <f t="shared" si="0"/>
        <v>602516.3304539016</v>
      </c>
      <c r="I12" s="31">
        <f t="shared" si="1"/>
        <v>0.005821057846567602</v>
      </c>
      <c r="J12" s="32">
        <f t="shared" si="1"/>
        <v>-0.012048886450972816</v>
      </c>
      <c r="K12" s="61">
        <f t="shared" si="1"/>
        <v>-0.0030063468212446686</v>
      </c>
      <c r="L12" s="45" t="s">
        <v>16</v>
      </c>
      <c r="N12" s="23"/>
    </row>
    <row r="13" spans="1:14" ht="19.5" customHeight="1" thickBot="1">
      <c r="A13" s="87"/>
      <c r="B13" s="65" t="s">
        <v>48</v>
      </c>
      <c r="C13" s="66">
        <f>SUM(C10:C12)</f>
        <v>864575.6147520542</v>
      </c>
      <c r="D13" s="66">
        <f>SUM(D10:D12)</f>
        <v>783270.27960453</v>
      </c>
      <c r="E13" s="66">
        <f>SUM(C13:D13)</f>
        <v>1647845.8943565842</v>
      </c>
      <c r="F13" s="66">
        <f>SUM(F10:F12)</f>
        <v>902644.1275310537</v>
      </c>
      <c r="G13" s="66">
        <f>SUM(G10:G12)</f>
        <v>814455.4644881787</v>
      </c>
      <c r="H13" s="68">
        <f t="shared" si="0"/>
        <v>1717099.5920192325</v>
      </c>
      <c r="I13" s="70">
        <f t="shared" si="1"/>
        <v>0.044031444016515466</v>
      </c>
      <c r="J13" s="71">
        <f t="shared" si="1"/>
        <v>0.039814079118888616</v>
      </c>
      <c r="K13" s="64">
        <f t="shared" si="1"/>
        <v>0.04202680475147768</v>
      </c>
      <c r="L13" s="69" t="s">
        <v>55</v>
      </c>
      <c r="N13" s="23"/>
    </row>
    <row r="14" spans="1:14" ht="19.5" customHeight="1">
      <c r="A14" s="87"/>
      <c r="B14" s="55" t="s">
        <v>37</v>
      </c>
      <c r="C14" s="29">
        <v>468315.2742723214</v>
      </c>
      <c r="D14" s="28">
        <v>440943.63217232045</v>
      </c>
      <c r="E14" s="30">
        <f>+D14+C14</f>
        <v>909258.9064446418</v>
      </c>
      <c r="F14" s="29">
        <f>'[1]Sheet1'!$R$118</f>
        <v>510471.8302789836</v>
      </c>
      <c r="G14" s="28">
        <f>'[1]Sheet1'!$T$118</f>
        <v>461625.2530960426</v>
      </c>
      <c r="H14" s="51">
        <f t="shared" si="0"/>
        <v>972097.0833750262</v>
      </c>
      <c r="I14" s="31">
        <f aca="true" t="shared" si="2" ref="I14:K15">(F14-C14)/C14</f>
        <v>0.09001746968890986</v>
      </c>
      <c r="J14" s="32">
        <f t="shared" si="2"/>
        <v>0.04690309466956947</v>
      </c>
      <c r="K14" s="33">
        <f t="shared" si="2"/>
        <v>0.06910922344010083</v>
      </c>
      <c r="L14" s="45" t="s">
        <v>17</v>
      </c>
      <c r="N14" s="23"/>
    </row>
    <row r="15" spans="1:14" ht="19.5" customHeight="1">
      <c r="A15" s="87"/>
      <c r="B15" s="55" t="s">
        <v>38</v>
      </c>
      <c r="C15" s="29">
        <v>558884.1553033071</v>
      </c>
      <c r="D15" s="28">
        <v>486303.8580186084</v>
      </c>
      <c r="E15" s="30">
        <f>+D15+C15</f>
        <v>1045188.0133219155</v>
      </c>
      <c r="F15" s="29">
        <v>482983.418009433</v>
      </c>
      <c r="G15" s="28">
        <v>404215.03801440104</v>
      </c>
      <c r="H15" s="30">
        <f t="shared" si="0"/>
        <v>887198.4560238341</v>
      </c>
      <c r="I15" s="31">
        <f t="shared" si="2"/>
        <v>-0.13580763844106955</v>
      </c>
      <c r="J15" s="32">
        <f t="shared" si="2"/>
        <v>-0.16880149859116736</v>
      </c>
      <c r="K15" s="33">
        <f t="shared" si="2"/>
        <v>-0.15115898315360898</v>
      </c>
      <c r="L15" s="45" t="s">
        <v>30</v>
      </c>
      <c r="N15" s="23"/>
    </row>
    <row r="16" spans="1:14" ht="19.5" customHeight="1" thickBot="1">
      <c r="A16" s="87"/>
      <c r="B16" s="55" t="s">
        <v>39</v>
      </c>
      <c r="C16" s="29">
        <v>284859.92157607287</v>
      </c>
      <c r="D16" s="28">
        <v>303933.4208012517</v>
      </c>
      <c r="E16" s="30">
        <f>+D16+C16</f>
        <v>588793.3423773246</v>
      </c>
      <c r="F16" s="29">
        <v>326987.26031642826</v>
      </c>
      <c r="G16" s="28">
        <v>294532.2128499747</v>
      </c>
      <c r="H16" s="30">
        <f t="shared" si="0"/>
        <v>621519.4731664029</v>
      </c>
      <c r="I16" s="31">
        <f>(F16-C16)/C16</f>
        <v>0.1478879110380754</v>
      </c>
      <c r="J16" s="32">
        <f>(G16-D16)/D16</f>
        <v>-0.030931800545306504</v>
      </c>
      <c r="K16" s="33">
        <f>(H16-E16)/E16</f>
        <v>0.055581692987462426</v>
      </c>
      <c r="L16" s="45" t="s">
        <v>31</v>
      </c>
      <c r="N16" s="23"/>
    </row>
    <row r="17" spans="1:14" ht="19.5" customHeight="1" thickBot="1">
      <c r="A17" s="87"/>
      <c r="B17" s="65" t="s">
        <v>50</v>
      </c>
      <c r="C17" s="66">
        <f>SUM(C14:C16)</f>
        <v>1312059.3511517013</v>
      </c>
      <c r="D17" s="66">
        <f>SUM(D14:D16)</f>
        <v>1231180.9109921805</v>
      </c>
      <c r="E17" s="68">
        <f>SUM(C17:D17)</f>
        <v>2543240.262143882</v>
      </c>
      <c r="F17" s="66">
        <f>SUM(F14:F16)</f>
        <v>1320442.5086048448</v>
      </c>
      <c r="G17" s="66">
        <f>SUM(G14:G16)</f>
        <v>1160372.5039604183</v>
      </c>
      <c r="H17" s="68">
        <f t="shared" si="0"/>
        <v>2480815.012565263</v>
      </c>
      <c r="I17" s="70">
        <f aca="true" t="shared" si="3" ref="I17:K22">(F17-C17)/C17</f>
        <v>0.006389312682985662</v>
      </c>
      <c r="J17" s="71">
        <f t="shared" si="3"/>
        <v>-0.05751259331555044</v>
      </c>
      <c r="K17" s="64">
        <f t="shared" si="3"/>
        <v>-0.0245455572986235</v>
      </c>
      <c r="L17" s="69" t="s">
        <v>53</v>
      </c>
      <c r="N17" s="23"/>
    </row>
    <row r="18" spans="1:14" ht="19.5" customHeight="1">
      <c r="A18" s="87"/>
      <c r="B18" s="55" t="s">
        <v>40</v>
      </c>
      <c r="C18" s="29">
        <v>332568.25603163254</v>
      </c>
      <c r="D18" s="28">
        <v>291307.59252792154</v>
      </c>
      <c r="E18" s="30">
        <f>+D18+C18</f>
        <v>623875.8485595541</v>
      </c>
      <c r="F18" s="29">
        <v>306573.84626972885</v>
      </c>
      <c r="G18" s="28">
        <v>250093.0451017388</v>
      </c>
      <c r="H18" s="51">
        <f t="shared" si="0"/>
        <v>556666.8913714676</v>
      </c>
      <c r="I18" s="31">
        <f t="shared" si="3"/>
        <v>-0.07816263064936423</v>
      </c>
      <c r="J18" s="32">
        <f t="shared" si="3"/>
        <v>-0.14148119885420554</v>
      </c>
      <c r="K18" s="61">
        <f t="shared" si="3"/>
        <v>-0.10772809581147108</v>
      </c>
      <c r="L18" s="45" t="s">
        <v>32</v>
      </c>
      <c r="N18" s="23"/>
    </row>
    <row r="19" spans="1:14" ht="19.5" customHeight="1">
      <c r="A19" s="87"/>
      <c r="B19" s="56" t="s">
        <v>41</v>
      </c>
      <c r="C19" s="29">
        <v>260468.72342606063</v>
      </c>
      <c r="D19" s="28">
        <v>240621.86599505914</v>
      </c>
      <c r="E19" s="30">
        <f>+D19+C19</f>
        <v>501090.5894211198</v>
      </c>
      <c r="F19" s="29">
        <v>300052.04181193386</v>
      </c>
      <c r="G19" s="28">
        <v>267881.14999643393</v>
      </c>
      <c r="H19" s="30">
        <f t="shared" si="0"/>
        <v>567933.1918083678</v>
      </c>
      <c r="I19" s="31">
        <f t="shared" si="3"/>
        <v>0.15196956419648502</v>
      </c>
      <c r="J19" s="32">
        <f t="shared" si="3"/>
        <v>0.1132868116064503</v>
      </c>
      <c r="K19" s="61">
        <f t="shared" si="3"/>
        <v>0.1333942480629448</v>
      </c>
      <c r="L19" s="20" t="s">
        <v>33</v>
      </c>
      <c r="N19" s="23"/>
    </row>
    <row r="20" spans="1:14" ht="19.5" customHeight="1" thickBot="1">
      <c r="A20" s="87"/>
      <c r="B20" s="56" t="s">
        <v>42</v>
      </c>
      <c r="C20" s="29">
        <v>293460.5156878985</v>
      </c>
      <c r="D20" s="28">
        <v>290594.1996649782</v>
      </c>
      <c r="E20" s="30">
        <f>+D20+C20</f>
        <v>584054.7153528767</v>
      </c>
      <c r="F20" s="29">
        <v>297109.12284007284</v>
      </c>
      <c r="G20" s="28">
        <v>248924.40076001882</v>
      </c>
      <c r="H20" s="30">
        <f t="shared" si="0"/>
        <v>546033.5236000917</v>
      </c>
      <c r="I20" s="31">
        <f t="shared" si="3"/>
        <v>0.012433042801760474</v>
      </c>
      <c r="J20" s="32">
        <f t="shared" si="3"/>
        <v>-0.1433951501888196</v>
      </c>
      <c r="K20" s="61">
        <f t="shared" si="3"/>
        <v>-0.06509868125936316</v>
      </c>
      <c r="L20" s="20" t="s">
        <v>34</v>
      </c>
      <c r="N20" s="23"/>
    </row>
    <row r="21" spans="1:14" ht="19.5" customHeight="1" thickBot="1">
      <c r="A21" s="87"/>
      <c r="B21" s="65" t="s">
        <v>51</v>
      </c>
      <c r="C21" s="66">
        <f>SUM(C18:C20)</f>
        <v>886497.4951455917</v>
      </c>
      <c r="D21" s="66">
        <f>SUM(D18:D20)</f>
        <v>822523.6581879589</v>
      </c>
      <c r="E21" s="68">
        <f>SUM(C21:D21)</f>
        <v>1709021.1533335506</v>
      </c>
      <c r="F21" s="66">
        <f>SUM(F18:F20)</f>
        <v>903735.0109217355</v>
      </c>
      <c r="G21" s="66">
        <f>SUM(G18:G20)</f>
        <v>766898.5958581916</v>
      </c>
      <c r="H21" s="68">
        <f>SUM(F21:G21)</f>
        <v>1670633.6067799272</v>
      </c>
      <c r="I21" s="70">
        <f>(F21-C21)/C21</f>
        <v>0.019444517181983593</v>
      </c>
      <c r="J21" s="71">
        <f t="shared" si="3"/>
        <v>-0.06762730989684934</v>
      </c>
      <c r="K21" s="64">
        <f t="shared" si="3"/>
        <v>-0.02246171527996955</v>
      </c>
      <c r="L21" s="69" t="s">
        <v>52</v>
      </c>
      <c r="N21" s="23"/>
    </row>
    <row r="22" spans="1:14" ht="19.5" customHeight="1" thickBot="1">
      <c r="A22" s="87"/>
      <c r="B22" s="65" t="s">
        <v>29</v>
      </c>
      <c r="C22" s="66">
        <f>SUM(C9,C13,C17,C21)</f>
        <v>3728723.747167377</v>
      </c>
      <c r="D22" s="66">
        <f>SUM(D9,D13,D17,D21)</f>
        <v>3371758.2706344943</v>
      </c>
      <c r="E22" s="66">
        <f>SUM(C22:D22)</f>
        <v>7100482.0178018715</v>
      </c>
      <c r="F22" s="66">
        <f>SUM(F21,F17,F13,F9)</f>
        <v>3788896.230923292</v>
      </c>
      <c r="G22" s="66">
        <f>SUM(G21,G17,G13,G9)</f>
        <v>3295655.7717666645</v>
      </c>
      <c r="H22" s="66">
        <f t="shared" si="0"/>
        <v>7084552.002689957</v>
      </c>
      <c r="I22" s="70">
        <f>(F22-C22)/C22</f>
        <v>0.016137554787111017</v>
      </c>
      <c r="J22" s="71">
        <f t="shared" si="3"/>
        <v>-0.02257056786384301</v>
      </c>
      <c r="K22" s="64">
        <f>(H22-E22)/E22</f>
        <v>-0.0022435117886329585</v>
      </c>
      <c r="L22" s="69" t="s">
        <v>26</v>
      </c>
      <c r="N22" s="23"/>
    </row>
    <row r="23" spans="1:12" ht="16.5" customHeight="1">
      <c r="A23" s="87"/>
      <c r="B23" s="49" t="s">
        <v>43</v>
      </c>
      <c r="E23" s="39"/>
      <c r="F23" s="38"/>
      <c r="G23" s="38"/>
      <c r="J23" s="84" t="s">
        <v>44</v>
      </c>
      <c r="K23" s="84"/>
      <c r="L23" s="84"/>
    </row>
    <row r="24" spans="1:12" ht="14.25" customHeight="1">
      <c r="A24" s="87"/>
      <c r="B24" s="77" t="s">
        <v>61</v>
      </c>
      <c r="C24" s="39"/>
      <c r="D24" s="39"/>
      <c r="E24" s="39"/>
      <c r="F24" s="38"/>
      <c r="G24" s="38"/>
      <c r="H24" s="38"/>
      <c r="L24" s="76" t="s">
        <v>60</v>
      </c>
    </row>
    <row r="25" spans="1:12" ht="19.5" customHeight="1">
      <c r="A25" s="87"/>
      <c r="C25" s="39">
        <f>SUM(C18)</f>
        <v>332568.25603163254</v>
      </c>
      <c r="D25" s="39"/>
      <c r="E25" s="39"/>
      <c r="F25" s="38"/>
      <c r="G25" s="38"/>
      <c r="I25" s="39"/>
      <c r="L25" s="37"/>
    </row>
    <row r="26" spans="1:12" ht="19.5" customHeight="1">
      <c r="A26" s="87"/>
      <c r="C26" s="39"/>
      <c r="D26" s="39"/>
      <c r="E26" s="39"/>
      <c r="F26" s="38"/>
      <c r="G26" s="38"/>
      <c r="L26" s="37"/>
    </row>
    <row r="27" spans="1:12" ht="19.5" customHeight="1">
      <c r="A27" s="87"/>
      <c r="L27" s="37"/>
    </row>
    <row r="28" spans="1:12" ht="19.5" customHeight="1">
      <c r="A28" s="87"/>
      <c r="L28" s="37"/>
    </row>
    <row r="29" spans="1:12" ht="19.5" customHeight="1">
      <c r="A29" s="87"/>
      <c r="L29" s="37"/>
    </row>
    <row r="30" spans="1:12" ht="19.5" customHeight="1">
      <c r="A30" s="87"/>
      <c r="L30" s="37"/>
    </row>
    <row r="31" spans="1:12" ht="19.5" customHeight="1">
      <c r="A31" s="87"/>
      <c r="L31" s="37"/>
    </row>
    <row r="32" spans="1:12" ht="19.5" customHeight="1">
      <c r="A32" s="87"/>
      <c r="K32" s="37"/>
      <c r="L32" s="37"/>
    </row>
    <row r="33" spans="1:12" ht="19.5" customHeight="1">
      <c r="A33" s="87"/>
      <c r="K33" s="37"/>
      <c r="L33" s="37"/>
    </row>
    <row r="34" spans="1:12" ht="19.5" customHeight="1">
      <c r="A34" s="87"/>
      <c r="K34" s="37"/>
      <c r="L34" s="37"/>
    </row>
    <row r="35" spans="1:12" ht="19.5" customHeight="1">
      <c r="A35" s="87"/>
      <c r="K35" s="37"/>
      <c r="L35" s="37"/>
    </row>
    <row r="36" spans="1:12" ht="19.5" customHeight="1">
      <c r="A36" s="87"/>
      <c r="K36" s="37"/>
      <c r="L36" s="37"/>
    </row>
    <row r="37" spans="1:12" ht="19.5" customHeight="1">
      <c r="A37" s="57"/>
      <c r="K37" s="37"/>
      <c r="L37" s="37"/>
    </row>
    <row r="38" spans="1:12" ht="19.5" customHeight="1">
      <c r="A38" s="57"/>
      <c r="K38" s="37"/>
      <c r="L38" s="37"/>
    </row>
    <row r="39" spans="1:12" ht="19.5" customHeight="1">
      <c r="A39" s="57"/>
      <c r="K39" s="37"/>
      <c r="L39" s="37"/>
    </row>
    <row r="40" spans="1:12" ht="19.5" customHeight="1">
      <c r="A40" s="57"/>
      <c r="K40" s="37"/>
      <c r="L40" s="37"/>
    </row>
    <row r="41" spans="1:12" ht="19.5" customHeight="1">
      <c r="A41" s="57"/>
      <c r="K41" s="37"/>
      <c r="L41" s="37"/>
    </row>
    <row r="42" spans="1:12" ht="19.5" customHeight="1">
      <c r="A42" s="57"/>
      <c r="K42" s="37"/>
      <c r="L42" s="37"/>
    </row>
    <row r="43" spans="1:12" ht="19.5" customHeight="1">
      <c r="A43" s="57"/>
      <c r="K43" s="37"/>
      <c r="L43" s="37"/>
    </row>
    <row r="44" spans="1:12" ht="19.5" customHeight="1">
      <c r="A44" s="57"/>
      <c r="K44" s="37"/>
      <c r="L44" s="37"/>
    </row>
    <row r="45" spans="1:12" ht="19.5" customHeight="1">
      <c r="A45" s="57"/>
      <c r="K45" s="37"/>
      <c r="L45" s="37"/>
    </row>
    <row r="46" spans="1:12" ht="19.5" customHeight="1">
      <c r="A46" s="57"/>
      <c r="K46" s="37"/>
      <c r="L46" s="37"/>
    </row>
    <row r="47" spans="1:12" ht="19.5" customHeight="1">
      <c r="A47" s="57"/>
      <c r="K47" s="37"/>
      <c r="L47" s="37"/>
    </row>
    <row r="48" spans="1:12" ht="19.5" customHeight="1">
      <c r="A48" s="57"/>
      <c r="K48" s="37"/>
      <c r="L48" s="37"/>
    </row>
    <row r="49" spans="11:12" ht="19.5" customHeight="1">
      <c r="K49" s="37"/>
      <c r="L49" s="37"/>
    </row>
    <row r="50" spans="11:12" ht="19.5" customHeight="1">
      <c r="K50" s="37"/>
      <c r="L50" s="37"/>
    </row>
    <row r="51" spans="11:12" ht="19.5" customHeight="1">
      <c r="K51" s="37"/>
      <c r="L51" s="37"/>
    </row>
    <row r="52" spans="11:12" ht="19.5" customHeight="1">
      <c r="K52" s="37"/>
      <c r="L52" s="37"/>
    </row>
    <row r="53" spans="11:12" ht="19.5" customHeight="1">
      <c r="K53" s="37"/>
      <c r="L53" s="37"/>
    </row>
    <row r="54" spans="11:12" ht="19.5" customHeight="1">
      <c r="K54" s="37"/>
      <c r="L54" s="37"/>
    </row>
    <row r="55" spans="11:12" ht="19.5" customHeight="1">
      <c r="K55" s="37"/>
      <c r="L55" s="37"/>
    </row>
    <row r="56" spans="11:12" ht="19.5" customHeight="1">
      <c r="K56" s="37"/>
      <c r="L56" s="37"/>
    </row>
    <row r="57" spans="11:12" ht="19.5" customHeight="1">
      <c r="K57" s="37"/>
      <c r="L57" s="37"/>
    </row>
    <row r="58" spans="11:12" ht="19.5" customHeight="1">
      <c r="K58" s="37"/>
      <c r="L58" s="37"/>
    </row>
    <row r="59" spans="11:12" ht="19.5" customHeight="1">
      <c r="K59" s="37"/>
      <c r="L59" s="37"/>
    </row>
    <row r="60" spans="11:12" ht="19.5" customHeight="1">
      <c r="K60" s="37"/>
      <c r="L60" s="37"/>
    </row>
    <row r="61" spans="11:12" ht="19.5" customHeight="1">
      <c r="K61" s="37"/>
      <c r="L61" s="37"/>
    </row>
    <row r="62" spans="11:12" ht="19.5" customHeight="1">
      <c r="K62" s="37"/>
      <c r="L62" s="37"/>
    </row>
    <row r="63" spans="11:12" ht="19.5" customHeight="1">
      <c r="K63" s="37"/>
      <c r="L63" s="37"/>
    </row>
    <row r="64" spans="11:12" ht="19.5" customHeight="1">
      <c r="K64" s="37"/>
      <c r="L64" s="37"/>
    </row>
    <row r="65" spans="11:12" ht="19.5" customHeight="1">
      <c r="K65" s="37"/>
      <c r="L65" s="37"/>
    </row>
    <row r="66" spans="11:12" ht="19.5" customHeight="1">
      <c r="K66" s="37"/>
      <c r="L66" s="37"/>
    </row>
    <row r="67" spans="11:12" ht="19.5" customHeight="1">
      <c r="K67" s="37"/>
      <c r="L67" s="37"/>
    </row>
    <row r="68" spans="11:12" ht="19.5" customHeight="1">
      <c r="K68" s="37"/>
      <c r="L68" s="37"/>
    </row>
  </sheetData>
  <sheetProtection formatCells="0" formatColumns="0" formatRows="0" insertColumns="0" insertRows="0" insertHyperlinks="0" deleteColumns="0" deleteRows="0" sort="0" autoFilter="0" pivotTables="0"/>
  <mergeCells count="9">
    <mergeCell ref="J23:L23"/>
    <mergeCell ref="B4:B5"/>
    <mergeCell ref="A1:A36"/>
    <mergeCell ref="B1:L1"/>
    <mergeCell ref="B2:L2"/>
    <mergeCell ref="C4:E4"/>
    <mergeCell ref="F4:H4"/>
    <mergeCell ref="L4:L5"/>
    <mergeCell ref="I4:K4"/>
  </mergeCells>
  <printOptions horizontalCentered="1"/>
  <pageMargins left="0.28" right="0.24" top="0.45" bottom="0.18" header="0.26" footer="0.23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2010-01-11T09:12:49Z</cp:lastPrinted>
  <dcterms:created xsi:type="dcterms:W3CDTF">2003-07-07T10:02:20Z</dcterms:created>
  <dcterms:modified xsi:type="dcterms:W3CDTF">2010-01-11T09:12:57Z</dcterms:modified>
  <cp:category/>
  <cp:version/>
  <cp:contentType/>
  <cp:contentStatus/>
</cp:coreProperties>
</file>