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7620" windowHeight="8805" firstSheet="1" activeTab="1"/>
  </bookViews>
  <sheets>
    <sheet name="Sheet1" sheetId="1" r:id="rId1"/>
    <sheet name="arr. 2011-2012" sheetId="2" r:id="rId2"/>
  </sheets>
  <definedNames>
    <definedName name="_xlnm.Print_Area" localSheetId="0">'Sheet1'!$A$1:$V$13</definedName>
    <definedName name="Z_1B8012D6_87A7_4D20_9363_1CD50F50F48A_.wvu.PrintArea" localSheetId="0" hidden="1">'Sheet1'!$A$1:$V$13</definedName>
    <definedName name="Z_A4C0AB97_9A8E_4AD4_BDE5_1E0C5E885EF4_.wvu.PrintArea" localSheetId="0" hidden="1">'Sheet1'!$A$1:$V$13</definedName>
  </definedNames>
  <calcPr fullCalcOnLoad="1"/>
</workbook>
</file>

<file path=xl/sharedStrings.xml><?xml version="1.0" encoding="utf-8"?>
<sst xmlns="http://schemas.openxmlformats.org/spreadsheetml/2006/main" count="90" uniqueCount="59">
  <si>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</si>
  <si>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</si>
  <si>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</si>
  <si>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</si>
  <si>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</si>
  <si>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</si>
  <si>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</si>
  <si>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</si>
  <si>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</si>
  <si>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</si>
  <si>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</si>
  <si>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</si>
  <si>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</si>
  <si>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</si>
  <si>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</si>
  <si>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</si>
  <si>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</si>
  <si>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</si>
  <si>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</si>
  <si>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</si>
  <si>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</si>
  <si>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</si>
  <si>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</si>
  <si>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</si>
  <si>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</si>
  <si>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</si>
  <si>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</si>
  <si>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</si>
  <si>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</si>
  <si>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</si>
  <si>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</si>
  <si>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</si>
  <si>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</si>
  <si>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</si>
  <si>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</si>
  <si>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</si>
  <si>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</si>
  <si>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</si>
  <si>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</si>
  <si>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</si>
  <si>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</si>
  <si>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</si>
  <si>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</si>
  <si>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</si>
  <si>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</si>
  <si>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</si>
  <si>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</si>
  <si>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</si>
  <si>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</si>
  <si>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</si>
  <si>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</si>
  <si>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</si>
  <si>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</si>
  <si>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</si>
  <si>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</si>
  <si>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 xml:space="preserve"> التغير النسبي Relative Change 12-11/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</si>
  <si>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2011-2012 </t>
    </r>
  </si>
  <si>
    <t>Table 2.1  Tourist Overnight and Same Day visitors by Month, 2011 -2012</t>
  </si>
  <si>
    <t>الربع الاول</t>
  </si>
</sst>
</file>

<file path=xl/styles.xml><?xml version="1.0" encoding="utf-8"?>
<styleSheet xmlns="http://schemas.openxmlformats.org/spreadsheetml/2006/main">
  <numFmts count="4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2" fontId="12" fillId="38" borderId="19" xfId="0" applyNumberFormat="1" applyFont="1" applyFill="1" applyBorder="1" applyAlignment="1">
      <alignment horizontal="center" vertical="center"/>
    </xf>
    <xf numFmtId="202" fontId="12" fillId="38" borderId="18" xfId="0" applyNumberFormat="1" applyFont="1" applyFill="1" applyBorder="1" applyAlignment="1">
      <alignment horizontal="center" vertical="center"/>
    </xf>
    <xf numFmtId="202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3" xfId="0" applyNumberFormat="1" applyFont="1" applyFill="1" applyBorder="1" applyAlignment="1">
      <alignment horizontal="center" vertical="top" wrapText="1"/>
    </xf>
    <xf numFmtId="3" fontId="15" fillId="38" borderId="24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5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5" fillId="38" borderId="26" xfId="0" applyNumberFormat="1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left" vertical="center"/>
    </xf>
    <xf numFmtId="0" fontId="16" fillId="38" borderId="27" xfId="0" applyFont="1" applyFill="1" applyBorder="1" applyAlignment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202" fontId="12" fillId="38" borderId="28" xfId="0" applyNumberFormat="1" applyFont="1" applyFill="1" applyBorder="1" applyAlignment="1">
      <alignment horizontal="center" vertical="center"/>
    </xf>
    <xf numFmtId="202" fontId="12" fillId="38" borderId="29" xfId="0" applyNumberFormat="1" applyFont="1" applyFill="1" applyBorder="1" applyAlignment="1">
      <alignment horizontal="center" vertical="center"/>
    </xf>
    <xf numFmtId="202" fontId="12" fillId="38" borderId="26" xfId="0" applyNumberFormat="1" applyFont="1" applyFill="1" applyBorder="1" applyAlignment="1">
      <alignment horizontal="center" vertical="center"/>
    </xf>
    <xf numFmtId="202" fontId="12" fillId="38" borderId="20" xfId="0" applyNumberFormat="1" applyFont="1" applyFill="1" applyBorder="1" applyAlignment="1">
      <alignment horizontal="center" vertical="center"/>
    </xf>
    <xf numFmtId="202" fontId="12" fillId="38" borderId="14" xfId="0" applyNumberFormat="1" applyFont="1" applyFill="1" applyBorder="1" applyAlignment="1">
      <alignment horizontal="center" vertical="center"/>
    </xf>
    <xf numFmtId="202" fontId="12" fillId="38" borderId="15" xfId="0" applyNumberFormat="1" applyFont="1" applyFill="1" applyBorder="1" applyAlignment="1">
      <alignment horizontal="center" vertical="center"/>
    </xf>
    <xf numFmtId="202" fontId="12" fillId="38" borderId="30" xfId="0" applyNumberFormat="1" applyFont="1" applyFill="1" applyBorder="1" applyAlignment="1">
      <alignment horizontal="center" vertical="center"/>
    </xf>
    <xf numFmtId="202" fontId="5" fillId="38" borderId="31" xfId="0" applyNumberFormat="1" applyFont="1" applyFill="1" applyBorder="1" applyAlignment="1">
      <alignment horizontal="center" vertical="center"/>
    </xf>
    <xf numFmtId="202" fontId="5" fillId="37" borderId="31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31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2" fontId="5" fillId="37" borderId="21" xfId="0" applyNumberFormat="1" applyFont="1" applyFill="1" applyBorder="1" applyAlignment="1">
      <alignment horizontal="center" vertical="center"/>
    </xf>
    <xf numFmtId="202" fontId="5" fillId="37" borderId="11" xfId="0" applyNumberFormat="1" applyFont="1" applyFill="1" applyBorder="1" applyAlignment="1">
      <alignment horizontal="center" vertical="center"/>
    </xf>
    <xf numFmtId="202" fontId="5" fillId="38" borderId="21" xfId="0" applyNumberFormat="1" applyFont="1" applyFill="1" applyBorder="1" applyAlignment="1">
      <alignment horizontal="center" vertical="center"/>
    </xf>
    <xf numFmtId="202" fontId="5" fillId="38" borderId="11" xfId="0" applyNumberFormat="1" applyFont="1" applyFill="1" applyBorder="1" applyAlignment="1">
      <alignment horizontal="center" vertical="center"/>
    </xf>
    <xf numFmtId="3" fontId="11" fillId="38" borderId="32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31" xfId="0" applyNumberFormat="1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center" textRotation="91"/>
    </xf>
    <xf numFmtId="0" fontId="10" fillId="33" borderId="36" xfId="0" applyFont="1" applyFill="1" applyBorder="1" applyAlignment="1">
      <alignment horizontal="left" vertical="center" textRotation="9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33" borderId="27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7" fillId="40" borderId="1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0" t="s">
        <v>18</v>
      </c>
      <c r="C1" s="81"/>
      <c r="D1" s="82"/>
      <c r="E1" s="83" t="s">
        <v>1</v>
      </c>
      <c r="F1" s="84"/>
      <c r="G1" s="85"/>
      <c r="H1" s="80" t="s">
        <v>2</v>
      </c>
      <c r="I1" s="81"/>
      <c r="J1" s="82"/>
      <c r="K1" s="80" t="s">
        <v>3</v>
      </c>
      <c r="L1" s="81"/>
      <c r="M1" s="82"/>
      <c r="N1" s="80" t="s">
        <v>4</v>
      </c>
      <c r="O1" s="81"/>
      <c r="P1" s="82"/>
      <c r="Q1" s="80" t="s">
        <v>5</v>
      </c>
      <c r="R1" s="81"/>
      <c r="S1" s="82"/>
      <c r="T1" s="80" t="s">
        <v>6</v>
      </c>
      <c r="U1" s="81"/>
      <c r="V1" s="8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rightToLeft="1" tabSelected="1" zoomScalePageLayoutView="0" workbookViewId="0" topLeftCell="A1">
      <selection activeCell="I7" sqref="I7"/>
    </sheetView>
  </sheetViews>
  <sheetFormatPr defaultColWidth="9.140625" defaultRowHeight="19.5" customHeight="1"/>
  <cols>
    <col min="1" max="1" width="2.7109375" style="23" customWidth="1"/>
    <col min="2" max="2" width="10.7109375" style="48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9.8515625" style="22" customWidth="1"/>
    <col min="10" max="10" width="9.7109375" style="22" customWidth="1"/>
    <col min="11" max="11" width="9.140625" style="22" customWidth="1"/>
    <col min="12" max="12" width="11.00390625" style="46" customWidth="1"/>
    <col min="13" max="16384" width="9.140625" style="23" customWidth="1"/>
  </cols>
  <sheetData>
    <row r="1" spans="1:17" s="24" customFormat="1" ht="19.5" customHeight="1">
      <c r="A1" s="86"/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47"/>
      <c r="N1" s="47"/>
      <c r="O1" s="47"/>
      <c r="P1" s="47"/>
      <c r="Q1" s="47"/>
    </row>
    <row r="2" spans="1:17" s="24" customFormat="1" ht="19.5" customHeight="1">
      <c r="A2" s="86"/>
      <c r="B2" s="88" t="s">
        <v>57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50"/>
      <c r="N2" s="50"/>
      <c r="O2" s="50"/>
      <c r="P2" s="50"/>
      <c r="Q2" s="50"/>
    </row>
    <row r="3" spans="1:13" s="27" customFormat="1" ht="19.5" customHeight="1" thickBot="1">
      <c r="A3" s="86"/>
      <c r="B3" s="48"/>
      <c r="C3" s="25"/>
      <c r="D3" s="25"/>
      <c r="E3" s="25"/>
      <c r="F3" s="25"/>
      <c r="G3" s="26"/>
      <c r="H3" s="26"/>
      <c r="I3" s="26"/>
      <c r="J3" s="26"/>
      <c r="K3" s="26"/>
      <c r="L3" s="44"/>
      <c r="M3" s="36"/>
    </row>
    <row r="4" spans="1:24" s="21" customFormat="1" ht="43.5" customHeight="1" thickBot="1">
      <c r="A4" s="86"/>
      <c r="B4" s="98" t="s">
        <v>22</v>
      </c>
      <c r="C4" s="89">
        <v>2011</v>
      </c>
      <c r="D4" s="90"/>
      <c r="E4" s="91"/>
      <c r="F4" s="89">
        <v>2012</v>
      </c>
      <c r="G4" s="90"/>
      <c r="H4" s="91"/>
      <c r="I4" s="94" t="s">
        <v>55</v>
      </c>
      <c r="J4" s="95"/>
      <c r="K4" s="96"/>
      <c r="L4" s="92" t="s">
        <v>26</v>
      </c>
      <c r="M4" s="37"/>
      <c r="Q4" s="35"/>
      <c r="X4" s="23"/>
    </row>
    <row r="5" spans="1:12" s="22" customFormat="1" ht="59.25" customHeight="1" thickBot="1">
      <c r="A5" s="86"/>
      <c r="B5" s="99"/>
      <c r="C5" s="77" t="s">
        <v>44</v>
      </c>
      <c r="D5" s="78" t="s">
        <v>45</v>
      </c>
      <c r="E5" s="79" t="s">
        <v>46</v>
      </c>
      <c r="F5" s="77" t="s">
        <v>44</v>
      </c>
      <c r="G5" s="78" t="s">
        <v>45</v>
      </c>
      <c r="H5" s="79" t="s">
        <v>46</v>
      </c>
      <c r="I5" s="43" t="s">
        <v>44</v>
      </c>
      <c r="J5" s="42" t="s">
        <v>45</v>
      </c>
      <c r="K5" s="76" t="s">
        <v>54</v>
      </c>
      <c r="L5" s="93"/>
    </row>
    <row r="6" spans="1:12" ht="32.25" customHeight="1">
      <c r="A6" s="86"/>
      <c r="B6" s="53" t="s">
        <v>23</v>
      </c>
      <c r="C6" s="29">
        <v>294658.12544596114</v>
      </c>
      <c r="D6" s="28">
        <v>214508.9014120377</v>
      </c>
      <c r="E6" s="51">
        <f>+D6+C6</f>
        <v>509167.0268579988</v>
      </c>
      <c r="F6" s="29">
        <v>316312.691370738</v>
      </c>
      <c r="G6" s="28">
        <v>182106.43326617495</v>
      </c>
      <c r="H6" s="51">
        <f>+G6+F6</f>
        <v>498419.12463691295</v>
      </c>
      <c r="I6" s="58">
        <f aca="true" t="shared" si="0" ref="I6:K13">(F6-C6)/C6</f>
        <v>0.07349047609667284</v>
      </c>
      <c r="J6" s="59">
        <f t="shared" si="0"/>
        <v>-0.1510541890456225</v>
      </c>
      <c r="K6" s="60">
        <f t="shared" si="0"/>
        <v>-0.02110879466686936</v>
      </c>
      <c r="L6" s="52" t="s">
        <v>11</v>
      </c>
    </row>
    <row r="7" spans="1:12" ht="32.25" customHeight="1">
      <c r="A7" s="86"/>
      <c r="B7" s="54" t="s">
        <v>24</v>
      </c>
      <c r="C7" s="29">
        <v>259694.01507340674</v>
      </c>
      <c r="D7" s="28">
        <v>209912.42376347235</v>
      </c>
      <c r="E7" s="30">
        <f>+D7+C7</f>
        <v>469606.4388368791</v>
      </c>
      <c r="F7" s="29">
        <v>266882.86917318613</v>
      </c>
      <c r="G7" s="28">
        <v>154059.95551674688</v>
      </c>
      <c r="H7" s="30">
        <f>+G7+F7</f>
        <v>420942.824689933</v>
      </c>
      <c r="I7" s="31">
        <f t="shared" si="0"/>
        <v>0.027682016844890873</v>
      </c>
      <c r="J7" s="32">
        <f t="shared" si="0"/>
        <v>-0.26607509572496574</v>
      </c>
      <c r="K7" s="61">
        <f t="shared" si="0"/>
        <v>-0.10362637758433663</v>
      </c>
      <c r="L7" s="45" t="s">
        <v>12</v>
      </c>
    </row>
    <row r="8" spans="1:12" ht="32.25" customHeight="1" thickBot="1">
      <c r="A8" s="86"/>
      <c r="B8" s="54" t="s">
        <v>25</v>
      </c>
      <c r="C8" s="29">
        <v>307447.8141271805</v>
      </c>
      <c r="D8" s="28">
        <v>279894.53668702964</v>
      </c>
      <c r="E8" s="30">
        <f>+D8+C8</f>
        <v>587342.3508142101</v>
      </c>
      <c r="F8" s="29">
        <v>326215.2644016383</v>
      </c>
      <c r="G8" s="28">
        <v>179133.42236000515</v>
      </c>
      <c r="H8" s="30">
        <f>+G8+F8</f>
        <v>505348.68676164345</v>
      </c>
      <c r="I8" s="62">
        <f t="shared" si="0"/>
        <v>0.061042718185318964</v>
      </c>
      <c r="J8" s="63">
        <f t="shared" si="0"/>
        <v>-0.35999671704808156</v>
      </c>
      <c r="K8" s="64">
        <f t="shared" si="0"/>
        <v>-0.13960114393062584</v>
      </c>
      <c r="L8" s="45" t="s">
        <v>13</v>
      </c>
    </row>
    <row r="9" spans="1:12" ht="19.5" customHeight="1" thickBot="1">
      <c r="A9" s="86"/>
      <c r="B9" s="100" t="s">
        <v>58</v>
      </c>
      <c r="C9" s="68">
        <f>SUM(C6:C8)</f>
        <v>861799.9546465484</v>
      </c>
      <c r="D9" s="69">
        <f>SUM(D6:D8)</f>
        <v>704315.8618625397</v>
      </c>
      <c r="E9" s="70">
        <f>SUM(C9:D9)</f>
        <v>1566115.816509088</v>
      </c>
      <c r="F9" s="68">
        <f>SUM(F6:F8)</f>
        <v>909410.8249455624</v>
      </c>
      <c r="G9" s="69">
        <f>SUM(G6:G8)</f>
        <v>515299.811142927</v>
      </c>
      <c r="H9" s="70">
        <f>SUM(F9:G9)</f>
        <v>1424710.6360884893</v>
      </c>
      <c r="I9" s="72">
        <f t="shared" si="0"/>
        <v>0.055245849158277995</v>
      </c>
      <c r="J9" s="73">
        <f t="shared" si="0"/>
        <v>-0.26836830029607184</v>
      </c>
      <c r="K9" s="66">
        <f t="shared" si="0"/>
        <v>-0.09029037248074952</v>
      </c>
      <c r="L9" s="71" t="s">
        <v>52</v>
      </c>
    </row>
    <row r="10" spans="1:12" ht="19.5" customHeight="1">
      <c r="A10" s="86"/>
      <c r="B10" s="54" t="s">
        <v>27</v>
      </c>
      <c r="C10" s="29">
        <v>359803.82936143834</v>
      </c>
      <c r="D10" s="28">
        <v>267307.0772994295</v>
      </c>
      <c r="E10" s="30">
        <f>+D10+C10</f>
        <v>627110.9066608679</v>
      </c>
      <c r="F10" s="29">
        <v>379366.06419985124</v>
      </c>
      <c r="G10" s="28">
        <v>184253.13569155734</v>
      </c>
      <c r="H10" s="30">
        <f>+G10+F10</f>
        <v>563619.1998914086</v>
      </c>
      <c r="I10" s="31">
        <f t="shared" si="0"/>
        <v>0.054369167980037804</v>
      </c>
      <c r="J10" s="32">
        <f t="shared" si="0"/>
        <v>-0.31070610792260317</v>
      </c>
      <c r="K10" s="61">
        <f t="shared" si="0"/>
        <v>-0.10124478157704034</v>
      </c>
      <c r="L10" s="45" t="s">
        <v>14</v>
      </c>
    </row>
    <row r="11" spans="1:12" ht="19.5" customHeight="1">
      <c r="A11" s="86"/>
      <c r="B11" s="55" t="s">
        <v>34</v>
      </c>
      <c r="C11" s="29">
        <v>280874.8820193628</v>
      </c>
      <c r="D11" s="28">
        <v>167538.0499824319</v>
      </c>
      <c r="E11" s="30">
        <f>+D11+C11</f>
        <v>448412.9320017947</v>
      </c>
      <c r="F11" s="29">
        <v>339643.2932556765</v>
      </c>
      <c r="G11" s="28">
        <v>174267.28699526488</v>
      </c>
      <c r="H11" s="30">
        <f>+G11+F11</f>
        <v>513910.5802509414</v>
      </c>
      <c r="I11" s="31">
        <f t="shared" si="0"/>
        <v>0.20923341672204904</v>
      </c>
      <c r="J11" s="32">
        <f t="shared" si="0"/>
        <v>0.040165425188717484</v>
      </c>
      <c r="K11" s="61">
        <f t="shared" si="0"/>
        <v>0.14606547575859066</v>
      </c>
      <c r="L11" s="45" t="s">
        <v>15</v>
      </c>
    </row>
    <row r="12" spans="1:12" ht="19.5" customHeight="1" thickBot="1">
      <c r="A12" s="86"/>
      <c r="B12" s="55" t="s">
        <v>35</v>
      </c>
      <c r="C12" s="29">
        <v>322510.8455416402</v>
      </c>
      <c r="D12" s="28">
        <v>218480.13190665704</v>
      </c>
      <c r="E12" s="30">
        <f>+D12+C12</f>
        <v>540990.9774482972</v>
      </c>
      <c r="F12" s="29">
        <v>382484.3874346628</v>
      </c>
      <c r="G12" s="28">
        <v>203298.7687275636</v>
      </c>
      <c r="H12" s="30">
        <f>+G12+F12</f>
        <v>585783.1561622263</v>
      </c>
      <c r="I12" s="31">
        <f t="shared" si="0"/>
        <v>0.18595821728816642</v>
      </c>
      <c r="J12" s="32">
        <f t="shared" si="0"/>
        <v>-0.06948624136486461</v>
      </c>
      <c r="K12" s="61">
        <f t="shared" si="0"/>
        <v>0.0827965355821668</v>
      </c>
      <c r="L12" s="45" t="s">
        <v>16</v>
      </c>
    </row>
    <row r="13" spans="1:12" ht="19.5" customHeight="1" thickBot="1">
      <c r="A13" s="86"/>
      <c r="B13" s="67" t="s">
        <v>47</v>
      </c>
      <c r="C13" s="68">
        <f aca="true" t="shared" si="1" ref="C13:H13">SUM(C10:C12)</f>
        <v>963189.5569224413</v>
      </c>
      <c r="D13" s="69">
        <f t="shared" si="1"/>
        <v>653325.2591885184</v>
      </c>
      <c r="E13" s="70">
        <f t="shared" si="1"/>
        <v>1616514.8161109597</v>
      </c>
      <c r="F13" s="68">
        <f t="shared" si="1"/>
        <v>1101493.7448901907</v>
      </c>
      <c r="G13" s="69">
        <f t="shared" si="1"/>
        <v>561819.1914143858</v>
      </c>
      <c r="H13" s="70">
        <f t="shared" si="1"/>
        <v>1663312.9363045762</v>
      </c>
      <c r="I13" s="72">
        <f t="shared" si="0"/>
        <v>0.14358979182628945</v>
      </c>
      <c r="J13" s="73">
        <f t="shared" si="0"/>
        <v>-0.14006203875813766</v>
      </c>
      <c r="K13" s="66">
        <f t="shared" si="0"/>
        <v>0.02895001006313338</v>
      </c>
      <c r="L13" s="71" t="s">
        <v>53</v>
      </c>
    </row>
    <row r="14" spans="1:12" ht="19.5" customHeight="1">
      <c r="A14" s="86"/>
      <c r="B14" s="55" t="s">
        <v>36</v>
      </c>
      <c r="C14" s="29">
        <v>497522.73200822185</v>
      </c>
      <c r="D14" s="28">
        <v>351250.8492308855</v>
      </c>
      <c r="E14" s="30">
        <f>+D14+C14</f>
        <v>848773.5812391073</v>
      </c>
      <c r="F14" s="29">
        <v>456716.5547186865</v>
      </c>
      <c r="G14" s="28">
        <v>244446.04561666344</v>
      </c>
      <c r="H14" s="30">
        <f>+G14+F14</f>
        <v>701162.6003353499</v>
      </c>
      <c r="I14" s="31">
        <f aca="true" t="shared" si="2" ref="I14:K16">(F14-C14)/C14</f>
        <v>-0.0820187192750441</v>
      </c>
      <c r="J14" s="32">
        <f t="shared" si="2"/>
        <v>-0.30406988011014524</v>
      </c>
      <c r="K14" s="33">
        <f t="shared" si="2"/>
        <v>-0.17391090411681184</v>
      </c>
      <c r="L14" s="45" t="s">
        <v>17</v>
      </c>
    </row>
    <row r="15" spans="1:12" ht="19.5" customHeight="1">
      <c r="A15" s="86"/>
      <c r="B15" s="55" t="s">
        <v>37</v>
      </c>
      <c r="C15" s="29">
        <v>336193.4548012273</v>
      </c>
      <c r="D15" s="28">
        <v>248979.46933987067</v>
      </c>
      <c r="E15" s="30">
        <f>+D15+C15</f>
        <v>585172.924141098</v>
      </c>
      <c r="F15" s="29">
        <v>412847.76450675004</v>
      </c>
      <c r="G15" s="28">
        <v>195344.52360224008</v>
      </c>
      <c r="H15" s="30">
        <f>+G15+F15</f>
        <v>608192.2881089901</v>
      </c>
      <c r="I15" s="31">
        <f t="shared" si="2"/>
        <v>0.2280065498325784</v>
      </c>
      <c r="J15" s="32">
        <f t="shared" si="2"/>
        <v>-0.21541915034133172</v>
      </c>
      <c r="K15" s="33">
        <f t="shared" si="2"/>
        <v>0.039337712013383486</v>
      </c>
      <c r="L15" s="45" t="s">
        <v>29</v>
      </c>
    </row>
    <row r="16" spans="1:12" ht="19.5" customHeight="1" thickBot="1">
      <c r="A16" s="86"/>
      <c r="B16" s="55" t="s">
        <v>38</v>
      </c>
      <c r="C16" s="29">
        <v>374525.8457285374</v>
      </c>
      <c r="D16" s="28">
        <v>258149.30339741637</v>
      </c>
      <c r="E16" s="30">
        <f>+D16+C16</f>
        <v>632675.1491259538</v>
      </c>
      <c r="F16" s="29">
        <v>350760.41556463443</v>
      </c>
      <c r="G16" s="28">
        <v>167216.58353153255</v>
      </c>
      <c r="H16" s="30">
        <f>+G16+F16</f>
        <v>517976.999096167</v>
      </c>
      <c r="I16" s="31">
        <f t="shared" si="2"/>
        <v>-0.0634547132993555</v>
      </c>
      <c r="J16" s="32">
        <f t="shared" si="2"/>
        <v>-0.35224855798233345</v>
      </c>
      <c r="K16" s="33">
        <f t="shared" si="2"/>
        <v>-0.18129074642530735</v>
      </c>
      <c r="L16" s="45" t="s">
        <v>30</v>
      </c>
    </row>
    <row r="17" spans="1:12" ht="19.5" customHeight="1" thickBot="1">
      <c r="A17" s="86"/>
      <c r="B17" s="67" t="s">
        <v>48</v>
      </c>
      <c r="C17" s="68">
        <f>SUM(C14:C16)</f>
        <v>1208242.0325379865</v>
      </c>
      <c r="D17" s="69">
        <f>SUM(D14:D16)</f>
        <v>858379.6219681725</v>
      </c>
      <c r="E17" s="69">
        <f>SUM(E14:E16)</f>
        <v>2066621.654506159</v>
      </c>
      <c r="F17" s="68">
        <f>SUM(F14:F16)</f>
        <v>1220324.734790071</v>
      </c>
      <c r="G17" s="69">
        <f>SUM(G14:G16)</f>
        <v>607007.1527504361</v>
      </c>
      <c r="H17" s="70">
        <f>SUM(F17:G17)</f>
        <v>1827331.8875405071</v>
      </c>
      <c r="I17" s="72">
        <f aca="true" t="shared" si="3" ref="I17:K22">(F17-C17)/C17</f>
        <v>0.010000233336282742</v>
      </c>
      <c r="J17" s="73">
        <f t="shared" si="3"/>
        <v>-0.2928453364740489</v>
      </c>
      <c r="K17" s="66">
        <f t="shared" si="3"/>
        <v>-0.115787892981714</v>
      </c>
      <c r="L17" s="71" t="s">
        <v>51</v>
      </c>
    </row>
    <row r="18" spans="1:12" ht="19.5" customHeight="1">
      <c r="A18" s="86"/>
      <c r="B18" s="55" t="s">
        <v>39</v>
      </c>
      <c r="C18" s="29">
        <v>310726.8365834742</v>
      </c>
      <c r="D18" s="28">
        <v>238339.07811901692</v>
      </c>
      <c r="E18" s="30">
        <f>+D18+C18</f>
        <v>549065.9147024911</v>
      </c>
      <c r="F18" s="29">
        <v>355026.12067946244</v>
      </c>
      <c r="G18" s="28">
        <v>176983.62740245485</v>
      </c>
      <c r="H18" s="30">
        <f>+G18+F18</f>
        <v>532009.7480819173</v>
      </c>
      <c r="I18" s="31">
        <f t="shared" si="3"/>
        <v>0.14256664980428116</v>
      </c>
      <c r="J18" s="32">
        <f t="shared" si="3"/>
        <v>-0.2574292524783688</v>
      </c>
      <c r="K18" s="61">
        <f t="shared" si="3"/>
        <v>-0.03106396912257001</v>
      </c>
      <c r="L18" s="45" t="s">
        <v>31</v>
      </c>
    </row>
    <row r="19" spans="1:12" ht="19.5" customHeight="1">
      <c r="A19" s="86"/>
      <c r="B19" s="56" t="s">
        <v>40</v>
      </c>
      <c r="C19" s="29">
        <v>349545.2430275406</v>
      </c>
      <c r="D19" s="28">
        <v>232900.51263106207</v>
      </c>
      <c r="E19" s="30">
        <f>+D19+C19</f>
        <v>582445.7556586027</v>
      </c>
      <c r="F19" s="29">
        <v>308059.0614051742</v>
      </c>
      <c r="G19" s="28">
        <v>156571.94074807098</v>
      </c>
      <c r="H19" s="30">
        <f>+G19+F19</f>
        <v>464631.00215324515</v>
      </c>
      <c r="I19" s="31">
        <f t="shared" si="3"/>
        <v>-0.11868615708524384</v>
      </c>
      <c r="J19" s="32">
        <f t="shared" si="3"/>
        <v>-0.32773037302800295</v>
      </c>
      <c r="K19" s="61">
        <f t="shared" si="3"/>
        <v>-0.2022759241710639</v>
      </c>
      <c r="L19" s="20" t="s">
        <v>32</v>
      </c>
    </row>
    <row r="20" spans="1:12" ht="19.5" customHeight="1" thickBot="1">
      <c r="A20" s="86"/>
      <c r="B20" s="56" t="s">
        <v>41</v>
      </c>
      <c r="C20" s="29">
        <v>266139.252327356</v>
      </c>
      <c r="D20" s="28">
        <v>165523.05898006528</v>
      </c>
      <c r="E20" s="30">
        <f>+D20+C20</f>
        <v>431662.3113074213</v>
      </c>
      <c r="F20" s="29">
        <v>268052.303670496</v>
      </c>
      <c r="G20" s="28">
        <v>134201.67954659337</v>
      </c>
      <c r="H20" s="30">
        <f>+G20+F20</f>
        <v>402253.9832170893</v>
      </c>
      <c r="I20" s="31">
        <f t="shared" si="3"/>
        <v>0.00718815930536572</v>
      </c>
      <c r="J20" s="32">
        <f t="shared" si="3"/>
        <v>-0.18922668313690416</v>
      </c>
      <c r="K20" s="61">
        <f t="shared" si="3"/>
        <v>-0.06812808836903057</v>
      </c>
      <c r="L20" s="20" t="s">
        <v>33</v>
      </c>
    </row>
    <row r="21" spans="1:12" ht="19.5" customHeight="1" thickBot="1">
      <c r="A21" s="86"/>
      <c r="B21" s="67" t="s">
        <v>49</v>
      </c>
      <c r="C21" s="68">
        <f>SUM(C18:C20)</f>
        <v>926411.3319383708</v>
      </c>
      <c r="D21" s="69">
        <f>SUM(D18:D20)</f>
        <v>636762.6497301443</v>
      </c>
      <c r="E21" s="70">
        <f>SUM(C21:D21)</f>
        <v>1563173.9816685151</v>
      </c>
      <c r="F21" s="68">
        <f>SUM(F18:F20)</f>
        <v>931137.4857551326</v>
      </c>
      <c r="G21" s="69">
        <f>SUM(G18:G20)</f>
        <v>467757.24769711914</v>
      </c>
      <c r="H21" s="70">
        <f>SUM(F21:G21)</f>
        <v>1398894.7334522516</v>
      </c>
      <c r="I21" s="72">
        <f t="shared" si="3"/>
        <v>0.00510157168185007</v>
      </c>
      <c r="J21" s="73">
        <f t="shared" si="3"/>
        <v>-0.2654134976425651</v>
      </c>
      <c r="K21" s="66">
        <f t="shared" si="3"/>
        <v>-0.1050933870079603</v>
      </c>
      <c r="L21" s="71" t="s">
        <v>50</v>
      </c>
    </row>
    <row r="22" spans="1:12" ht="39.75" customHeight="1" thickBot="1">
      <c r="A22" s="86"/>
      <c r="B22" s="57" t="s">
        <v>28</v>
      </c>
      <c r="C22" s="34">
        <f aca="true" t="shared" si="4" ref="C22:H22">SUM(C21,C17,C13,C9)</f>
        <v>3959642.876045347</v>
      </c>
      <c r="D22" s="34">
        <f t="shared" si="4"/>
        <v>2852783.392749375</v>
      </c>
      <c r="E22" s="34">
        <f t="shared" si="4"/>
        <v>6812426.268794723</v>
      </c>
      <c r="F22" s="34">
        <f t="shared" si="4"/>
        <v>4162366.7903809566</v>
      </c>
      <c r="G22" s="34">
        <f t="shared" si="4"/>
        <v>2151883.403004868</v>
      </c>
      <c r="H22" s="34">
        <f t="shared" si="4"/>
        <v>6314250.193385825</v>
      </c>
      <c r="I22" s="74">
        <f t="shared" si="3"/>
        <v>0.05119752479750847</v>
      </c>
      <c r="J22" s="75">
        <f t="shared" si="3"/>
        <v>-0.24568987309934304</v>
      </c>
      <c r="K22" s="65">
        <f t="shared" si="3"/>
        <v>-0.07312755481712352</v>
      </c>
      <c r="L22" s="38" t="s">
        <v>10</v>
      </c>
    </row>
    <row r="23" spans="1:12" ht="19.5" customHeight="1">
      <c r="A23" s="86"/>
      <c r="B23" s="49" t="s">
        <v>42</v>
      </c>
      <c r="E23" s="41"/>
      <c r="F23" s="40"/>
      <c r="G23" s="40"/>
      <c r="H23" s="40"/>
      <c r="J23" s="97" t="s">
        <v>43</v>
      </c>
      <c r="K23" s="97"/>
      <c r="L23" s="97"/>
    </row>
    <row r="24" spans="11:12" ht="19.5" customHeight="1">
      <c r="K24" s="39"/>
      <c r="L24" s="39"/>
    </row>
    <row r="25" spans="3:12" ht="19.5" customHeight="1">
      <c r="C25" s="41"/>
      <c r="K25" s="39"/>
      <c r="L25" s="39"/>
    </row>
    <row r="26" spans="11:12" ht="19.5" customHeight="1">
      <c r="K26" s="39"/>
      <c r="L26" s="39"/>
    </row>
    <row r="27" spans="11:12" ht="19.5" customHeight="1">
      <c r="K27" s="39"/>
      <c r="L27" s="39"/>
    </row>
    <row r="28" spans="11:12" ht="19.5" customHeight="1">
      <c r="K28" s="39"/>
      <c r="L28" s="39"/>
    </row>
    <row r="29" spans="11:12" ht="19.5" customHeight="1">
      <c r="K29" s="39"/>
      <c r="L29" s="39"/>
    </row>
    <row r="30" spans="11:12" ht="19.5" customHeight="1">
      <c r="K30" s="39"/>
      <c r="L30" s="39"/>
    </row>
    <row r="31" spans="11:12" ht="19.5" customHeight="1">
      <c r="K31" s="39"/>
      <c r="L31" s="39"/>
    </row>
    <row r="32" spans="11:12" ht="19.5" customHeight="1">
      <c r="K32" s="39"/>
      <c r="L32" s="39"/>
    </row>
    <row r="33" spans="11:12" ht="19.5" customHeight="1">
      <c r="K33" s="39"/>
      <c r="L33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1:A23"/>
    <mergeCell ref="B1:L1"/>
    <mergeCell ref="B2:L2"/>
    <mergeCell ref="C4:E4"/>
    <mergeCell ref="F4:H4"/>
    <mergeCell ref="L4:L5"/>
    <mergeCell ref="I4:K4"/>
    <mergeCell ref="J23:L23"/>
    <mergeCell ref="B4:B5"/>
  </mergeCells>
  <printOptions horizontalCentered="1"/>
  <pageMargins left="0.28" right="0.24" top="0.45" bottom="0.18" header="0.26" footer="0.23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2012-08-12T10:30:33Z</cp:lastPrinted>
  <dcterms:created xsi:type="dcterms:W3CDTF">2003-07-07T10:02:20Z</dcterms:created>
  <dcterms:modified xsi:type="dcterms:W3CDTF">2013-04-08T08:35:25Z</dcterms:modified>
  <cp:category/>
  <cp:version/>
  <cp:contentType/>
  <cp:contentStatus/>
</cp:coreProperties>
</file>