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0" yWindow="65356" windowWidth="12660" windowHeight="9615" firstSheet="1" activeTab="1"/>
  </bookViews>
  <sheets>
    <sheet name="Sheet1" sheetId="1" r:id="rId1"/>
    <sheet name="2016" sheetId="2" r:id="rId2"/>
  </sheets>
  <definedNames>
    <definedName name="_xlnm.Print_Area" localSheetId="1">'2016'!$B$1:$L$27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<sst xmlns="http://schemas.openxmlformats.org/spreadsheetml/2006/main" count="91" uniqueCount="61">
  <si>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</si>
  <si>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</si>
  <si>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</si>
  <si>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</si>
  <si>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</si>
  <si>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</si>
  <si>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</si>
  <si>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</si>
  <si>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</si>
  <si>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</si>
  <si>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</si>
  <si>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</si>
  <si>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</si>
  <si>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</si>
  <si>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</si>
  <si>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</si>
  <si>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</si>
  <si>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</si>
  <si>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</si>
  <si>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</si>
  <si>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</si>
  <si>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</si>
  <si>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</si>
  <si>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</si>
  <si>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</si>
  <si>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</si>
  <si>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</si>
  <si>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</si>
  <si>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</si>
  <si>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</si>
  <si>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</si>
  <si>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</si>
  <si>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</si>
  <si>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</si>
  <si>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</si>
  <si>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</si>
  <si>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</si>
  <si>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</si>
  <si>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</si>
  <si>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</si>
  <si>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</si>
  <si>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</si>
  <si>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</si>
  <si>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</si>
  <si>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</si>
  <si>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</si>
  <si>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</si>
  <si>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</si>
  <si>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</si>
  <si>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</si>
  <si>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</si>
  <si>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</si>
  <si>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</si>
  <si>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</si>
  <si>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</si>
  <si>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>Total</t>
  </si>
  <si>
    <t xml:space="preserve"> التغير النسبي Relative Change15-16/</t>
  </si>
  <si>
    <t>الربع الاول</t>
  </si>
  <si>
    <t>2016*</t>
  </si>
  <si>
    <t>Table 2.1  Tourist Overnight and Same Day visitors by Month, 2015 -2016*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</si>
  <si>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2015-2016* </t>
    </r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</si>
</sst>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8" fontId="12" fillId="38" borderId="19" xfId="0" applyNumberFormat="1" applyFont="1" applyFill="1" applyBorder="1" applyAlignment="1">
      <alignment horizontal="center" vertical="center"/>
    </xf>
    <xf numFmtId="208" fontId="12" fillId="38" borderId="18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3" fontId="15" fillId="38" borderId="24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5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8" fontId="12" fillId="38" borderId="20" xfId="0" applyNumberFormat="1" applyFont="1" applyFill="1" applyBorder="1" applyAlignment="1">
      <alignment horizontal="center" vertical="center"/>
    </xf>
    <xf numFmtId="208" fontId="12" fillId="38" borderId="14" xfId="0" applyNumberFormat="1" applyFont="1" applyFill="1" applyBorder="1" applyAlignment="1">
      <alignment horizontal="center" vertical="center"/>
    </xf>
    <xf numFmtId="208" fontId="12" fillId="38" borderId="15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 vertical="center"/>
    </xf>
    <xf numFmtId="208" fontId="5" fillId="38" borderId="27" xfId="0" applyNumberFormat="1" applyFont="1" applyFill="1" applyBorder="1" applyAlignment="1">
      <alignment horizontal="center" vertical="center"/>
    </xf>
    <xf numFmtId="208" fontId="5" fillId="37" borderId="27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8" fontId="5" fillId="37" borderId="21" xfId="0" applyNumberFormat="1" applyFont="1" applyFill="1" applyBorder="1" applyAlignment="1">
      <alignment horizontal="center" vertical="center"/>
    </xf>
    <xf numFmtId="208" fontId="5" fillId="37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3" fontId="11" fillId="38" borderId="28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27" xfId="0" applyNumberFormat="1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 horizontal="right" vertical="center"/>
    </xf>
    <xf numFmtId="3" fontId="12" fillId="38" borderId="21" xfId="0" applyNumberFormat="1" applyFont="1" applyFill="1" applyBorder="1" applyAlignment="1">
      <alignment horizontal="center" vertical="center"/>
    </xf>
    <xf numFmtId="3" fontId="12" fillId="38" borderId="11" xfId="0" applyNumberFormat="1" applyFont="1" applyFill="1" applyBorder="1" applyAlignment="1">
      <alignment horizontal="center" vertical="center"/>
    </xf>
    <xf numFmtId="3" fontId="5" fillId="38" borderId="27" xfId="0" applyNumberFormat="1" applyFont="1" applyFill="1" applyBorder="1" applyAlignment="1">
      <alignment horizontal="center" vertical="center"/>
    </xf>
    <xf numFmtId="208" fontId="12" fillId="38" borderId="21" xfId="0" applyNumberFormat="1" applyFont="1" applyFill="1" applyBorder="1" applyAlignment="1">
      <alignment horizontal="center" vertical="center"/>
    </xf>
    <xf numFmtId="208" fontId="12" fillId="38" borderId="11" xfId="0" applyNumberFormat="1" applyFont="1" applyFill="1" applyBorder="1" applyAlignment="1">
      <alignment horizontal="center" vertical="center"/>
    </xf>
    <xf numFmtId="208" fontId="12" fillId="38" borderId="27" xfId="0" applyNumberFormat="1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left" vertical="center"/>
    </xf>
    <xf numFmtId="3" fontId="12" fillId="38" borderId="12" xfId="0" applyNumberFormat="1" applyFont="1" applyFill="1" applyBorder="1" applyAlignment="1">
      <alignment horizontal="center" vertical="center"/>
    </xf>
    <xf numFmtId="3" fontId="12" fillId="38" borderId="29" xfId="0" applyNumberFormat="1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right" vertical="center"/>
    </xf>
    <xf numFmtId="0" fontId="16" fillId="38" borderId="31" xfId="0" applyFont="1" applyFill="1" applyBorder="1" applyAlignment="1">
      <alignment horizontal="right" vertical="center"/>
    </xf>
    <xf numFmtId="0" fontId="16" fillId="38" borderId="30" xfId="0" applyFont="1" applyFill="1" applyBorder="1" applyAlignment="1">
      <alignment horizontal="right" vertical="center"/>
    </xf>
    <xf numFmtId="3" fontId="12" fillId="38" borderId="25" xfId="0" applyNumberFormat="1" applyFont="1" applyFill="1" applyBorder="1" applyAlignment="1">
      <alignment horizontal="center" vertical="center"/>
    </xf>
    <xf numFmtId="3" fontId="12" fillId="38" borderId="22" xfId="0" applyNumberFormat="1" applyFont="1" applyFill="1" applyBorder="1" applyAlignment="1">
      <alignment horizontal="center" vertical="center"/>
    </xf>
    <xf numFmtId="3" fontId="12" fillId="38" borderId="32" xfId="0" applyNumberFormat="1" applyFont="1" applyFill="1" applyBorder="1" applyAlignment="1">
      <alignment horizontal="center" vertical="center"/>
    </xf>
    <xf numFmtId="3" fontId="5" fillId="38" borderId="31" xfId="0" applyNumberFormat="1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3" fontId="5" fillId="38" borderId="30" xfId="0" applyNumberFormat="1" applyFont="1" applyFill="1" applyBorder="1" applyAlignment="1">
      <alignment horizontal="center" vertical="center"/>
    </xf>
    <xf numFmtId="3" fontId="5" fillId="40" borderId="20" xfId="0" applyNumberFormat="1" applyFont="1" applyFill="1" applyBorder="1" applyAlignment="1">
      <alignment horizontal="center" vertical="center"/>
    </xf>
    <xf numFmtId="3" fontId="5" fillId="37" borderId="15" xfId="0" applyNumberFormat="1" applyFont="1" applyFill="1" applyBorder="1" applyAlignment="1">
      <alignment horizontal="center" vertical="center"/>
    </xf>
    <xf numFmtId="3" fontId="5" fillId="38" borderId="33" xfId="0" applyNumberFormat="1" applyFont="1" applyFill="1" applyBorder="1" applyAlignment="1">
      <alignment horizontal="center" vertical="center"/>
    </xf>
    <xf numFmtId="0" fontId="12" fillId="38" borderId="0" xfId="0" applyFont="1" applyFill="1" applyAlignment="1">
      <alignment readingOrder="1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vertical="center" textRotation="91"/>
    </xf>
    <xf numFmtId="0" fontId="10" fillId="33" borderId="30" xfId="0" applyFont="1" applyFill="1" applyBorder="1" applyAlignment="1">
      <alignment horizontal="left" vertical="center" textRotation="9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31" xfId="0" applyFont="1" applyFill="1" applyBorder="1" applyAlignment="1">
      <alignment/>
    </xf>
    <xf numFmtId="0" fontId="10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6" t="s">
        <v>18</v>
      </c>
      <c r="C1" s="97"/>
      <c r="D1" s="98"/>
      <c r="E1" s="99" t="s">
        <v>1</v>
      </c>
      <c r="F1" s="100"/>
      <c r="G1" s="101"/>
      <c r="H1" s="96" t="s">
        <v>2</v>
      </c>
      <c r="I1" s="97"/>
      <c r="J1" s="98"/>
      <c r="K1" s="96" t="s">
        <v>3</v>
      </c>
      <c r="L1" s="97"/>
      <c r="M1" s="98"/>
      <c r="N1" s="96" t="s">
        <v>4</v>
      </c>
      <c r="O1" s="97"/>
      <c r="P1" s="98"/>
      <c r="Q1" s="96" t="s">
        <v>5</v>
      </c>
      <c r="R1" s="97"/>
      <c r="S1" s="98"/>
      <c r="T1" s="96" t="s">
        <v>6</v>
      </c>
      <c r="U1" s="97"/>
      <c r="V1" s="9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7">
      <selection activeCell="D25" sqref="D25"/>
    </sheetView>
  </sheetViews>
  <sheetFormatPr defaultColWidth="9.140625" defaultRowHeight="19.5" customHeight="1"/>
  <cols>
    <col min="1" max="1" width="2.7109375" style="23" customWidth="1"/>
    <col min="2" max="2" width="10.7109375" style="48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10" width="9.140625" style="22" customWidth="1"/>
    <col min="11" max="11" width="11.00390625" style="22" customWidth="1"/>
    <col min="12" max="12" width="11.00390625" style="46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102"/>
      <c r="B1" s="103" t="s">
        <v>60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7"/>
      <c r="N1" s="47"/>
      <c r="O1" s="47"/>
      <c r="P1" s="47"/>
      <c r="Q1" s="47"/>
      <c r="R1" s="47"/>
      <c r="S1" s="47"/>
    </row>
    <row r="2" spans="1:19" s="24" customFormat="1" ht="19.5" customHeight="1">
      <c r="A2" s="102"/>
      <c r="B2" s="104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0"/>
      <c r="N2" s="50"/>
      <c r="O2" s="50"/>
      <c r="P2" s="50"/>
      <c r="Q2" s="50"/>
      <c r="R2" s="50"/>
      <c r="S2" s="50"/>
    </row>
    <row r="3" spans="1:13" s="27" customFormat="1" ht="19.5" customHeight="1" thickBot="1">
      <c r="A3" s="102"/>
      <c r="B3" s="48"/>
      <c r="C3" s="25"/>
      <c r="D3" s="25"/>
      <c r="E3" s="25"/>
      <c r="F3" s="25"/>
      <c r="G3" s="26"/>
      <c r="H3" s="26"/>
      <c r="I3" s="26"/>
      <c r="J3" s="26"/>
      <c r="K3" s="26"/>
      <c r="L3" s="44"/>
      <c r="M3" s="36"/>
    </row>
    <row r="4" spans="1:26" s="21" customFormat="1" ht="43.5" customHeight="1" thickBot="1">
      <c r="A4" s="102"/>
      <c r="B4" s="114" t="s">
        <v>22</v>
      </c>
      <c r="C4" s="105">
        <v>2015</v>
      </c>
      <c r="D4" s="106"/>
      <c r="E4" s="107"/>
      <c r="F4" s="105" t="s">
        <v>58</v>
      </c>
      <c r="G4" s="106"/>
      <c r="H4" s="107"/>
      <c r="I4" s="110" t="s">
        <v>56</v>
      </c>
      <c r="J4" s="111"/>
      <c r="K4" s="112"/>
      <c r="L4" s="108" t="s">
        <v>26</v>
      </c>
      <c r="M4" s="37"/>
      <c r="S4" s="35"/>
      <c r="Z4" s="23"/>
    </row>
    <row r="5" spans="1:12" s="22" customFormat="1" ht="50.25" customHeight="1" thickBot="1">
      <c r="A5" s="102"/>
      <c r="B5" s="115"/>
      <c r="C5" s="70" t="s">
        <v>44</v>
      </c>
      <c r="D5" s="71" t="s">
        <v>45</v>
      </c>
      <c r="E5" s="72" t="s">
        <v>46</v>
      </c>
      <c r="F5" s="70" t="s">
        <v>44</v>
      </c>
      <c r="G5" s="71" t="s">
        <v>45</v>
      </c>
      <c r="H5" s="72" t="s">
        <v>46</v>
      </c>
      <c r="I5" s="43" t="s">
        <v>44</v>
      </c>
      <c r="J5" s="42" t="s">
        <v>45</v>
      </c>
      <c r="K5" s="69" t="s">
        <v>54</v>
      </c>
      <c r="L5" s="109"/>
    </row>
    <row r="6" spans="1:14" ht="32.25" customHeight="1" thickBot="1">
      <c r="A6" s="102"/>
      <c r="B6" s="84" t="s">
        <v>23</v>
      </c>
      <c r="C6" s="81">
        <v>328554.03060187737</v>
      </c>
      <c r="D6" s="75">
        <v>104699.43362802638</v>
      </c>
      <c r="E6" s="76">
        <f>SUM(C6:D6)</f>
        <v>433253.46422990377</v>
      </c>
      <c r="F6" s="74">
        <v>308716.17653355293</v>
      </c>
      <c r="G6" s="75">
        <v>50610.65880132159</v>
      </c>
      <c r="H6" s="76">
        <f>+G6+F6</f>
        <v>359326.8353348745</v>
      </c>
      <c r="I6" s="77">
        <f aca="true" t="shared" si="0" ref="I6:K13">(F6-C6)/C6</f>
        <v>-0.06037927470250028</v>
      </c>
      <c r="J6" s="78">
        <f t="shared" si="0"/>
        <v>-0.5166100040127255</v>
      </c>
      <c r="K6" s="79">
        <f t="shared" si="0"/>
        <v>-0.17063136246684563</v>
      </c>
      <c r="L6" s="80" t="s">
        <v>11</v>
      </c>
      <c r="N6" s="23"/>
    </row>
    <row r="7" spans="1:14" ht="32.25" customHeight="1" thickBot="1">
      <c r="A7" s="102"/>
      <c r="B7" s="73" t="s">
        <v>24</v>
      </c>
      <c r="C7" s="81">
        <v>225919.45229404903</v>
      </c>
      <c r="D7" s="75">
        <v>74795.93200097578</v>
      </c>
      <c r="E7" s="76">
        <f aca="true" t="shared" si="1" ref="E7:E20">SUM(C7:D7)</f>
        <v>300715.3842950248</v>
      </c>
      <c r="F7" s="74">
        <v>213753.258189423</v>
      </c>
      <c r="G7" s="75">
        <v>37735.15241069482</v>
      </c>
      <c r="H7" s="76">
        <f>SUM(F7:G7)</f>
        <v>251488.41060011782</v>
      </c>
      <c r="I7" s="77">
        <f t="shared" si="0"/>
        <v>-0.05385191040916174</v>
      </c>
      <c r="J7" s="78">
        <f t="shared" si="0"/>
        <v>-0.49549191511909324</v>
      </c>
      <c r="K7" s="79">
        <f t="shared" si="0"/>
        <v>-0.16369955202096195</v>
      </c>
      <c r="L7" s="80" t="s">
        <v>12</v>
      </c>
      <c r="N7" s="23"/>
    </row>
    <row r="8" spans="1:14" ht="32.25" customHeight="1" thickBot="1">
      <c r="A8" s="102"/>
      <c r="B8" s="85" t="s">
        <v>25</v>
      </c>
      <c r="C8" s="82">
        <v>289112.5413751146</v>
      </c>
      <c r="D8" s="28">
        <v>104137.32464288903</v>
      </c>
      <c r="E8" s="76">
        <f t="shared" si="1"/>
        <v>393249.8660180036</v>
      </c>
      <c r="F8" s="29">
        <v>278423.7974135101</v>
      </c>
      <c r="G8" s="28">
        <v>72068.36819768841</v>
      </c>
      <c r="H8" s="76">
        <f>SUM(F8:G8)</f>
        <v>350492.1656111985</v>
      </c>
      <c r="I8" s="55">
        <f t="shared" si="0"/>
        <v>-0.036970876153505125</v>
      </c>
      <c r="J8" s="56">
        <f t="shared" si="0"/>
        <v>-0.3079487259267749</v>
      </c>
      <c r="K8" s="57">
        <f t="shared" si="0"/>
        <v>-0.10872909084436298</v>
      </c>
      <c r="L8" s="45" t="s">
        <v>13</v>
      </c>
      <c r="N8" s="23"/>
    </row>
    <row r="9" spans="1:14" ht="19.5" customHeight="1" thickBot="1">
      <c r="A9" s="102"/>
      <c r="B9" s="83" t="s">
        <v>57</v>
      </c>
      <c r="C9" s="61">
        <f aca="true" t="shared" si="2" ref="C9:H9">SUM(C6:C8)</f>
        <v>843586.0242710409</v>
      </c>
      <c r="D9" s="61">
        <f t="shared" si="2"/>
        <v>283632.6902718912</v>
      </c>
      <c r="E9" s="61">
        <f t="shared" si="1"/>
        <v>1127218.714542932</v>
      </c>
      <c r="F9" s="61">
        <f t="shared" si="2"/>
        <v>800893.2321364861</v>
      </c>
      <c r="G9" s="61">
        <f t="shared" si="2"/>
        <v>160414.1794097048</v>
      </c>
      <c r="H9" s="61">
        <f t="shared" si="2"/>
        <v>961307.4115461909</v>
      </c>
      <c r="I9" s="65">
        <f t="shared" si="0"/>
        <v>-0.05060870012805925</v>
      </c>
      <c r="J9" s="66">
        <f t="shared" si="0"/>
        <v>-0.43442986329984995</v>
      </c>
      <c r="K9" s="59">
        <f t="shared" si="0"/>
        <v>-0.14718643405775556</v>
      </c>
      <c r="L9" s="64" t="s">
        <v>52</v>
      </c>
      <c r="N9" s="23"/>
    </row>
    <row r="10" spans="1:14" ht="26.25" customHeight="1" thickBot="1">
      <c r="A10" s="102"/>
      <c r="B10" s="73" t="s">
        <v>27</v>
      </c>
      <c r="C10" s="74">
        <v>316376.0582155853</v>
      </c>
      <c r="D10" s="88">
        <v>93568.5296515213</v>
      </c>
      <c r="E10" s="94">
        <f t="shared" si="1"/>
        <v>409944.5878671066</v>
      </c>
      <c r="F10" s="81">
        <v>295700.08779567736</v>
      </c>
      <c r="G10" s="75">
        <v>66769.36455936798</v>
      </c>
      <c r="H10" s="76">
        <f>+G10+F10</f>
        <v>362469.45235504536</v>
      </c>
      <c r="I10" s="77">
        <f t="shared" si="0"/>
        <v>-0.06535251288142323</v>
      </c>
      <c r="J10" s="78">
        <f t="shared" si="0"/>
        <v>-0.28641216434587413</v>
      </c>
      <c r="K10" s="79">
        <f t="shared" si="0"/>
        <v>-0.11580866516391589</v>
      </c>
      <c r="L10" s="80" t="s">
        <v>14</v>
      </c>
      <c r="N10" s="23"/>
    </row>
    <row r="11" spans="1:14" ht="28.5" customHeight="1">
      <c r="A11" s="102"/>
      <c r="B11" s="51" t="s">
        <v>34</v>
      </c>
      <c r="C11" s="29">
        <v>300265.6507824345</v>
      </c>
      <c r="D11" s="87">
        <v>77685.80198796108</v>
      </c>
      <c r="E11" s="89">
        <f t="shared" si="1"/>
        <v>377951.45277039555</v>
      </c>
      <c r="F11" s="82">
        <v>297540.977157432</v>
      </c>
      <c r="G11" s="28">
        <v>56174.10390798001</v>
      </c>
      <c r="H11" s="30">
        <f>+G11+F11</f>
        <v>353715.081065412</v>
      </c>
      <c r="I11" s="31">
        <f t="shared" si="0"/>
        <v>-0.009074210179894116</v>
      </c>
      <c r="J11" s="32">
        <f t="shared" si="0"/>
        <v>-0.2769064298688031</v>
      </c>
      <c r="K11" s="54">
        <f t="shared" si="0"/>
        <v>-0.064125621233442</v>
      </c>
      <c r="L11" s="45" t="s">
        <v>15</v>
      </c>
      <c r="N11" s="23"/>
    </row>
    <row r="12" spans="1:14" ht="19.5" customHeight="1" thickBot="1">
      <c r="A12" s="102"/>
      <c r="B12" s="51" t="s">
        <v>35</v>
      </c>
      <c r="C12" s="29">
        <v>309957.1062852146</v>
      </c>
      <c r="D12" s="86">
        <v>90630.73120756795</v>
      </c>
      <c r="E12" s="91">
        <f t="shared" si="1"/>
        <v>400587.83749278256</v>
      </c>
      <c r="F12" s="82">
        <v>238837.89636348223</v>
      </c>
      <c r="G12" s="28">
        <v>52665.80585468518</v>
      </c>
      <c r="H12" s="30">
        <f>+G12+F12</f>
        <v>291503.7022181674</v>
      </c>
      <c r="I12" s="31">
        <f t="shared" si="0"/>
        <v>-0.2294485542663774</v>
      </c>
      <c r="J12" s="32">
        <f t="shared" si="0"/>
        <v>-0.4188968228219765</v>
      </c>
      <c r="K12" s="54">
        <f t="shared" si="0"/>
        <v>-0.27231015289269866</v>
      </c>
      <c r="L12" s="45" t="s">
        <v>16</v>
      </c>
      <c r="N12" s="23"/>
    </row>
    <row r="13" spans="1:14" ht="19.5" customHeight="1" thickBot="1">
      <c r="A13" s="102"/>
      <c r="B13" s="60" t="s">
        <v>47</v>
      </c>
      <c r="C13" s="61">
        <f aca="true" t="shared" si="3" ref="C13:H13">SUM(C10:C12)</f>
        <v>926598.8152832345</v>
      </c>
      <c r="D13" s="62">
        <f t="shared" si="3"/>
        <v>261885.0628470503</v>
      </c>
      <c r="E13" s="92">
        <f t="shared" si="1"/>
        <v>1188483.8781302848</v>
      </c>
      <c r="F13" s="61">
        <f>SUM(F10:F12)</f>
        <v>832078.9613165916</v>
      </c>
      <c r="G13" s="62">
        <f t="shared" si="3"/>
        <v>175609.27432203316</v>
      </c>
      <c r="H13" s="63">
        <f t="shared" si="3"/>
        <v>1007688.2356386248</v>
      </c>
      <c r="I13" s="65">
        <f t="shared" si="0"/>
        <v>-0.10200731147897149</v>
      </c>
      <c r="J13" s="66">
        <f t="shared" si="0"/>
        <v>-0.3294414258953177</v>
      </c>
      <c r="K13" s="59">
        <f t="shared" si="0"/>
        <v>-0.1521229238515937</v>
      </c>
      <c r="L13" s="64" t="s">
        <v>53</v>
      </c>
      <c r="N13" s="23"/>
    </row>
    <row r="14" spans="1:14" ht="19.5" customHeight="1">
      <c r="A14" s="102"/>
      <c r="B14" s="51" t="s">
        <v>36</v>
      </c>
      <c r="C14" s="29">
        <v>336647.87254097994</v>
      </c>
      <c r="D14" s="86">
        <v>85613.6771242251</v>
      </c>
      <c r="E14" s="89">
        <f t="shared" si="1"/>
        <v>422261.54966520506</v>
      </c>
      <c r="F14" s="82">
        <v>343650.29613753356</v>
      </c>
      <c r="G14" s="28">
        <v>49465.662141319204</v>
      </c>
      <c r="H14" s="30">
        <f>+G14+F14</f>
        <v>393115.95827885275</v>
      </c>
      <c r="I14" s="31">
        <f aca="true" t="shared" si="4" ref="I14:K16">(F14-C14)/C14</f>
        <v>0.02080043917610446</v>
      </c>
      <c r="J14" s="32">
        <f t="shared" si="4"/>
        <v>-0.42222243217582245</v>
      </c>
      <c r="K14" s="33">
        <f t="shared" si="4"/>
        <v>-0.06902260319335429</v>
      </c>
      <c r="L14" s="45" t="s">
        <v>17</v>
      </c>
      <c r="N14" s="23"/>
    </row>
    <row r="15" spans="1:14" ht="19.5" customHeight="1">
      <c r="A15" s="102"/>
      <c r="B15" s="51" t="s">
        <v>37</v>
      </c>
      <c r="C15" s="29">
        <v>483098.03160900826</v>
      </c>
      <c r="D15" s="86">
        <v>117531.14019192904</v>
      </c>
      <c r="E15" s="90">
        <f t="shared" si="1"/>
        <v>600629.1718009373</v>
      </c>
      <c r="F15" s="82">
        <v>428830.30072027305</v>
      </c>
      <c r="G15" s="28">
        <v>70009.7602879917</v>
      </c>
      <c r="H15" s="30">
        <f>+G15+F15</f>
        <v>498840.0610082648</v>
      </c>
      <c r="I15" s="31">
        <f t="shared" si="4"/>
        <v>-0.11233275099049957</v>
      </c>
      <c r="J15" s="32">
        <f t="shared" si="4"/>
        <v>-0.40433011903342936</v>
      </c>
      <c r="K15" s="33">
        <f t="shared" si="4"/>
        <v>-0.1694708075657834</v>
      </c>
      <c r="L15" s="45" t="s">
        <v>29</v>
      </c>
      <c r="N15" s="23"/>
    </row>
    <row r="16" spans="1:14" ht="19.5" customHeight="1" thickBot="1">
      <c r="A16" s="102"/>
      <c r="B16" s="51" t="s">
        <v>38</v>
      </c>
      <c r="C16" s="29">
        <v>350747.1494974985</v>
      </c>
      <c r="D16" s="86">
        <v>95036.03830837317</v>
      </c>
      <c r="E16" s="91">
        <f t="shared" si="1"/>
        <v>445783.1878058717</v>
      </c>
      <c r="F16" s="82">
        <v>394197.79454402043</v>
      </c>
      <c r="G16" s="28">
        <v>68421.08621525846</v>
      </c>
      <c r="H16" s="30">
        <f>+G16+F16</f>
        <v>462618.8807592789</v>
      </c>
      <c r="I16" s="31">
        <f t="shared" si="4"/>
        <v>0.12388025136846277</v>
      </c>
      <c r="J16" s="32">
        <f t="shared" si="4"/>
        <v>-0.28005115287691656</v>
      </c>
      <c r="K16" s="33">
        <f t="shared" si="4"/>
        <v>0.037766549780111354</v>
      </c>
      <c r="L16" s="45" t="s">
        <v>30</v>
      </c>
      <c r="N16" s="23"/>
    </row>
    <row r="17" spans="1:14" ht="19.5" customHeight="1" thickBot="1">
      <c r="A17" s="102"/>
      <c r="B17" s="60" t="s">
        <v>48</v>
      </c>
      <c r="C17" s="61">
        <f>SUM(C14:C16)</f>
        <v>1170493.0536474867</v>
      </c>
      <c r="D17" s="62">
        <f>SUM(D14:D16)</f>
        <v>298180.8556245273</v>
      </c>
      <c r="E17" s="92">
        <f t="shared" si="1"/>
        <v>1468673.9092720142</v>
      </c>
      <c r="F17" s="61">
        <f>SUM(F14:F16)</f>
        <v>1166678.391401827</v>
      </c>
      <c r="G17" s="62">
        <f>SUM(G14:G16)</f>
        <v>187896.50864456937</v>
      </c>
      <c r="H17" s="63">
        <f>SUM(F17:G17)</f>
        <v>1354574.9000463965</v>
      </c>
      <c r="I17" s="65">
        <f aca="true" t="shared" si="5" ref="I17:K22">(F17-C17)/C17</f>
        <v>-0.0032590216864358014</v>
      </c>
      <c r="J17" s="66">
        <f t="shared" si="5"/>
        <v>-0.3698572356329584</v>
      </c>
      <c r="K17" s="59">
        <f t="shared" si="5"/>
        <v>-0.07768845657656827</v>
      </c>
      <c r="L17" s="64" t="s">
        <v>51</v>
      </c>
      <c r="N17" s="23"/>
    </row>
    <row r="18" spans="1:14" ht="19.5" customHeight="1">
      <c r="A18" s="102"/>
      <c r="B18" s="51" t="s">
        <v>39</v>
      </c>
      <c r="C18" s="29">
        <v>306021.07058061485</v>
      </c>
      <c r="D18" s="86">
        <v>72781.29783732879</v>
      </c>
      <c r="E18" s="89">
        <f t="shared" si="1"/>
        <v>378802.36841794365</v>
      </c>
      <c r="F18" s="82">
        <v>258564.6016617947</v>
      </c>
      <c r="G18" s="28">
        <v>44369.84841637618</v>
      </c>
      <c r="H18" s="30">
        <f>+G18+F18</f>
        <v>302934.45007817086</v>
      </c>
      <c r="I18" s="31">
        <f t="shared" si="5"/>
        <v>-0.15507582150726035</v>
      </c>
      <c r="J18" s="32">
        <f t="shared" si="5"/>
        <v>-0.3903674469292119</v>
      </c>
      <c r="K18" s="54">
        <f t="shared" si="5"/>
        <v>-0.20028364304223545</v>
      </c>
      <c r="L18" s="45" t="s">
        <v>31</v>
      </c>
      <c r="N18" s="23"/>
    </row>
    <row r="19" spans="1:14" ht="19.5" customHeight="1">
      <c r="A19" s="102"/>
      <c r="B19" s="52" t="s">
        <v>40</v>
      </c>
      <c r="C19" s="29">
        <v>248030.29065083637</v>
      </c>
      <c r="D19" s="86">
        <v>60117.63295694218</v>
      </c>
      <c r="E19" s="90">
        <f t="shared" si="1"/>
        <v>308147.92360777856</v>
      </c>
      <c r="F19" s="82">
        <v>256623.90414124174</v>
      </c>
      <c r="G19" s="28">
        <v>50306.5165750577</v>
      </c>
      <c r="H19" s="30">
        <f>+G19+F19</f>
        <v>306930.42071629944</v>
      </c>
      <c r="I19" s="31">
        <f t="shared" si="5"/>
        <v>0.03464743547191581</v>
      </c>
      <c r="J19" s="32">
        <f t="shared" si="5"/>
        <v>-0.16319864737374903</v>
      </c>
      <c r="K19" s="54">
        <f t="shared" si="5"/>
        <v>-0.00395103389704744</v>
      </c>
      <c r="L19" s="20" t="s">
        <v>32</v>
      </c>
      <c r="N19" s="23"/>
    </row>
    <row r="20" spans="1:14" ht="19.5" customHeight="1" thickBot="1">
      <c r="A20" s="102"/>
      <c r="B20" s="52" t="s">
        <v>41</v>
      </c>
      <c r="C20" s="29">
        <v>266342.4151530571</v>
      </c>
      <c r="D20" s="86">
        <v>71604.75512821646</v>
      </c>
      <c r="E20" s="91">
        <f t="shared" si="1"/>
        <v>337947.17028127355</v>
      </c>
      <c r="F20" s="82">
        <v>252356.1407268832</v>
      </c>
      <c r="G20" s="28">
        <v>50239.06474144614</v>
      </c>
      <c r="H20" s="30">
        <f>+G20+F20</f>
        <v>302595.20546832937</v>
      </c>
      <c r="I20" s="31">
        <f t="shared" si="5"/>
        <v>-0.05251238116969275</v>
      </c>
      <c r="J20" s="32">
        <f t="shared" si="5"/>
        <v>-0.2983836806440106</v>
      </c>
      <c r="K20" s="54">
        <f t="shared" si="5"/>
        <v>-0.10460796219575008</v>
      </c>
      <c r="L20" s="20" t="s">
        <v>33</v>
      </c>
      <c r="N20" s="23"/>
    </row>
    <row r="21" spans="1:14" ht="19.5" customHeight="1" thickBot="1">
      <c r="A21" s="102"/>
      <c r="B21" s="60" t="s">
        <v>49</v>
      </c>
      <c r="C21" s="61">
        <f>SUM(C18:C20)</f>
        <v>820393.7763845082</v>
      </c>
      <c r="D21" s="62">
        <f>SUM(D18:D20)</f>
        <v>204503.68592248744</v>
      </c>
      <c r="E21" s="93">
        <f>SUM(E18:E20)</f>
        <v>1024897.4623069958</v>
      </c>
      <c r="F21" s="61">
        <f>SUM(F18:F20)</f>
        <v>767544.6465299197</v>
      </c>
      <c r="G21" s="62">
        <f>SUM(G18:G20)</f>
        <v>144915.42973288003</v>
      </c>
      <c r="H21" s="63">
        <f>SUM(F21:G21)</f>
        <v>912460.0762627998</v>
      </c>
      <c r="I21" s="65">
        <f t="shared" si="5"/>
        <v>-0.06441922327531019</v>
      </c>
      <c r="J21" s="66">
        <f t="shared" si="5"/>
        <v>-0.29137986399029014</v>
      </c>
      <c r="K21" s="59">
        <f t="shared" si="5"/>
        <v>-0.109705985407657</v>
      </c>
      <c r="L21" s="64" t="s">
        <v>50</v>
      </c>
      <c r="N21" s="23"/>
    </row>
    <row r="22" spans="1:14" ht="39.75" customHeight="1" thickBot="1">
      <c r="A22" s="102"/>
      <c r="B22" s="53" t="s">
        <v>28</v>
      </c>
      <c r="C22" s="34">
        <f>SUM(C21,C17,C13,C9)</f>
        <v>3761071.66958627</v>
      </c>
      <c r="D22" s="34">
        <f>SUM(D21,D17,D13,D9)</f>
        <v>1048202.2946659562</v>
      </c>
      <c r="E22" s="76">
        <f>SUM(C22:D22)</f>
        <v>4809273.964252226</v>
      </c>
      <c r="F22" s="34">
        <f>SUM(F21,F17,F13,F9)</f>
        <v>3567195.2313848245</v>
      </c>
      <c r="G22" s="34">
        <f>SUM(G21,G17,G13,G9)</f>
        <v>668835.3921091873</v>
      </c>
      <c r="H22" s="34">
        <f>SUM(F22:G22)</f>
        <v>4236030.623494012</v>
      </c>
      <c r="I22" s="67">
        <f>(F22-C22)/C22</f>
        <v>-0.05154819031214384</v>
      </c>
      <c r="J22" s="68">
        <f t="shared" si="5"/>
        <v>-0.3619214578018707</v>
      </c>
      <c r="K22" s="58">
        <f t="shared" si="5"/>
        <v>-0.11919540143048286</v>
      </c>
      <c r="L22" s="38" t="s">
        <v>55</v>
      </c>
      <c r="N22" s="23"/>
    </row>
    <row r="23" spans="1:12" ht="19.5" customHeight="1">
      <c r="A23" s="102"/>
      <c r="B23" s="49" t="s">
        <v>42</v>
      </c>
      <c r="F23" s="40"/>
      <c r="G23" s="40"/>
      <c r="H23" s="40"/>
      <c r="J23" s="113" t="s">
        <v>43</v>
      </c>
      <c r="K23" s="113"/>
      <c r="L23" s="113"/>
    </row>
    <row r="24" spans="2:12" ht="19.5" customHeight="1">
      <c r="B24" s="95"/>
      <c r="C24" s="95"/>
      <c r="D24" s="95"/>
      <c r="E24" s="41"/>
      <c r="F24" s="41"/>
      <c r="K24" s="39"/>
      <c r="L24" s="39"/>
    </row>
    <row r="25" spans="3:12" ht="19.5" customHeight="1">
      <c r="C25" s="41"/>
      <c r="K25" s="39"/>
      <c r="L25" s="39"/>
    </row>
    <row r="26" spans="11:12" ht="19.5" customHeight="1">
      <c r="K26" s="39"/>
      <c r="L26" s="39"/>
    </row>
    <row r="27" spans="10:12" ht="19.5" customHeight="1">
      <c r="J27" s="23"/>
      <c r="K27" s="39"/>
      <c r="L27" s="39"/>
    </row>
    <row r="28" spans="11:12" ht="19.5" customHeight="1">
      <c r="K28" s="39"/>
      <c r="L28" s="39"/>
    </row>
    <row r="29" spans="11:12" ht="19.5" customHeight="1">
      <c r="K29" s="39"/>
      <c r="L29" s="39"/>
    </row>
    <row r="30" spans="11:12" ht="19.5" customHeight="1">
      <c r="K30" s="39"/>
      <c r="L30" s="39"/>
    </row>
    <row r="31" spans="11:12" ht="19.5" customHeight="1">
      <c r="K31" s="39"/>
      <c r="L31" s="39"/>
    </row>
    <row r="32" spans="11:12" ht="19.5" customHeight="1">
      <c r="K32" s="39"/>
      <c r="L32" s="39"/>
    </row>
    <row r="33" spans="11:12" ht="19.5" customHeight="1">
      <c r="K33" s="39"/>
      <c r="L33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horizontalDpi="1200" verticalDpi="12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2015-06-03T09:22:21Z</cp:lastPrinted>
  <dcterms:created xsi:type="dcterms:W3CDTF">2003-07-07T10:02:20Z</dcterms:created>
  <dcterms:modified xsi:type="dcterms:W3CDTF">2018-04-19T08:00:06Z</dcterms:modified>
  <cp:category/>
  <cp:version/>
  <cp:contentType/>
  <cp:contentStatus/>
</cp:coreProperties>
</file>