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420" windowWidth="7065" windowHeight="8355" firstSheet="1" activeTab="1"/>
  </bookViews>
  <sheets>
    <sheet name="Sheet1" sheetId="1" r:id="rId1"/>
    <sheet name="maghtas 07-08" sheetId="2" r:id="rId2"/>
  </sheets>
  <externalReferences>
    <externalReference r:id="rId5"/>
  </externalReferences>
  <definedNames>
    <definedName name="_xlnm.Print_Area" localSheetId="1">'maghtas 07-08'!$A$1:$O$23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<sst xmlns="http://schemas.openxmlformats.org/spreadsheetml/2006/main" count="98" uniqueCount="57">
  <si>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</si>
  <si>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</si>
  <si>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</si>
  <si>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</si>
  <si>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</si>
  <si>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</si>
  <si>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</si>
  <si>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</si>
  <si>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</si>
  <si>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</si>
  <si>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</si>
  <si>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</si>
  <si>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</si>
  <si>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</si>
  <si>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</si>
  <si>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</si>
  <si>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</si>
  <si>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</si>
  <si>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</si>
  <si>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</si>
  <si>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</si>
  <si>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</si>
  <si>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</si>
  <si>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</si>
  <si>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</si>
  <si>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</si>
  <si>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</si>
  <si>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</si>
  <si>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</si>
  <si>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</si>
  <si>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</si>
  <si>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</si>
  <si>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</si>
  <si>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</si>
  <si>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</si>
  <si>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</si>
  <si>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</si>
  <si>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</si>
  <si>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</si>
  <si>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</si>
  <si>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</si>
  <si>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</si>
  <si>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</si>
  <si>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</si>
  <si>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</si>
  <si>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</si>
  <si>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</si>
  <si>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</si>
  <si>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</si>
  <si>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</si>
  <si>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</si>
  <si>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</si>
  <si>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</si>
  <si>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</si>
  <si>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>Relative Change 08/07</t>
  </si>
  <si>
    <t>جدول 11.5 عدد زوار المغطس الشهري حسب الجنسية 2007-  2008*</t>
  </si>
  <si>
    <t>Table 5.11 Monthly Number of Visitors to Maghtas  by Nationality, 2007 -2008*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</si>
</sst>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202" fontId="12" fillId="38" borderId="18" xfId="0" applyNumberFormat="1" applyFont="1" applyFill="1" applyBorder="1" applyAlignment="1">
      <alignment horizontal="center"/>
    </xf>
    <xf numFmtId="0" fontId="13" fillId="38" borderId="19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9" xfId="0" applyFont="1" applyFill="1" applyBorder="1" applyAlignment="1">
      <alignment/>
    </xf>
    <xf numFmtId="0" fontId="14" fillId="38" borderId="20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12" fillId="38" borderId="25" xfId="0" applyNumberFormat="1" applyFont="1" applyFill="1" applyBorder="1" applyAlignment="1">
      <alignment horizontal="center"/>
    </xf>
    <xf numFmtId="202" fontId="12" fillId="38" borderId="26" xfId="0" applyNumberFormat="1" applyFont="1" applyFill="1" applyBorder="1" applyAlignment="1">
      <alignment horizontal="center"/>
    </xf>
    <xf numFmtId="202" fontId="5" fillId="38" borderId="27" xfId="0" applyNumberFormat="1" applyFont="1" applyFill="1" applyBorder="1" applyAlignment="1">
      <alignment horizontal="center"/>
    </xf>
    <xf numFmtId="202" fontId="5" fillId="38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8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 horizontal="left"/>
    </xf>
    <xf numFmtId="3" fontId="5" fillId="33" borderId="27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43" xfId="0" applyNumberFormat="1" applyFont="1" applyFill="1" applyBorder="1" applyAlignment="1">
      <alignment horizontal="center"/>
    </xf>
    <xf numFmtId="198" fontId="12" fillId="38" borderId="25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1" fillId="38" borderId="0" xfId="0" applyFont="1" applyFill="1" applyAlignment="1">
      <alignment horizontal="center" vertical="center" textRotation="90" readingOrder="1"/>
    </xf>
    <xf numFmtId="0" fontId="12" fillId="38" borderId="0" xfId="0" applyFont="1" applyFill="1" applyAlignment="1">
      <alignment horizontal="right"/>
    </xf>
    <xf numFmtId="0" fontId="11" fillId="38" borderId="0" xfId="0" applyFont="1" applyFill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2" fillId="38" borderId="0" xfId="0" applyFont="1" applyFill="1" applyAlignment="1">
      <alignment horizontal="left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by%20nationalit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675</v>
          </cell>
          <cell r="C69">
            <v>548</v>
          </cell>
          <cell r="D69">
            <v>1014</v>
          </cell>
          <cell r="E69">
            <v>811</v>
          </cell>
          <cell r="F69">
            <v>1056</v>
          </cell>
          <cell r="G69">
            <v>632</v>
          </cell>
          <cell r="H69">
            <v>916</v>
          </cell>
          <cell r="I69">
            <v>1125</v>
          </cell>
          <cell r="J69">
            <v>353</v>
          </cell>
          <cell r="K69">
            <v>1104</v>
          </cell>
          <cell r="L69">
            <v>700</v>
          </cell>
          <cell r="M69">
            <v>898</v>
          </cell>
        </row>
        <row r="97">
          <cell r="B97">
            <v>6898</v>
          </cell>
          <cell r="C97">
            <v>8094</v>
          </cell>
          <cell r="D97">
            <v>16102</v>
          </cell>
          <cell r="E97">
            <v>16442</v>
          </cell>
          <cell r="F97">
            <v>14178</v>
          </cell>
          <cell r="G97">
            <v>6773</v>
          </cell>
          <cell r="H97">
            <v>5815</v>
          </cell>
          <cell r="I97">
            <v>7717</v>
          </cell>
          <cell r="J97">
            <v>10471</v>
          </cell>
          <cell r="K97">
            <v>19093</v>
          </cell>
          <cell r="L97">
            <v>13724</v>
          </cell>
          <cell r="M97">
            <v>7280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7" t="s">
        <v>19</v>
      </c>
      <c r="C1" s="88"/>
      <c r="D1" s="89"/>
      <c r="E1" s="90" t="s">
        <v>1</v>
      </c>
      <c r="F1" s="91"/>
      <c r="G1" s="92"/>
      <c r="H1" s="87" t="s">
        <v>2</v>
      </c>
      <c r="I1" s="88"/>
      <c r="J1" s="89"/>
      <c r="K1" s="87" t="s">
        <v>3</v>
      </c>
      <c r="L1" s="88"/>
      <c r="M1" s="89"/>
      <c r="N1" s="87" t="s">
        <v>4</v>
      </c>
      <c r="O1" s="88"/>
      <c r="P1" s="89"/>
      <c r="Q1" s="87" t="s">
        <v>5</v>
      </c>
      <c r="R1" s="88"/>
      <c r="S1" s="89"/>
      <c r="T1" s="87" t="s">
        <v>6</v>
      </c>
      <c r="U1" s="88"/>
      <c r="V1" s="8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rightToLeft="1" tabSelected="1" zoomScalePageLayoutView="0" workbookViewId="0" topLeftCell="A1">
      <pane xSplit="3150" ySplit="2910" topLeftCell="B12" activePane="topRight" state="split"/>
      <selection pane="topLeft" activeCell="H26" sqref="H26"/>
      <selection pane="topRight" activeCell="B1" sqref="B1:O1"/>
      <selection pane="bottomLeft" activeCell="A1" sqref="A1:A33"/>
      <selection pane="bottomRight" activeCell="H20" sqref="H20"/>
    </sheetView>
  </sheetViews>
  <sheetFormatPr defaultColWidth="9.140625" defaultRowHeight="12.75"/>
  <cols>
    <col min="1" max="1" width="4.421875" style="72" customWidth="1"/>
    <col min="2" max="2" width="11.28125" style="71" customWidth="1"/>
    <col min="3" max="7" width="12.8515625" style="71" customWidth="1"/>
    <col min="8" max="8" width="11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1.00390625" style="71" customWidth="1"/>
    <col min="15" max="15" width="13.140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93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69" customFormat="1" ht="18.75" customHeight="1">
      <c r="A2" s="93"/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69" customFormat="1" ht="18.75" customHeight="1" thickBot="1">
      <c r="A3" s="9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93"/>
      <c r="B4" s="112" t="s">
        <v>23</v>
      </c>
      <c r="C4" s="96">
        <v>2007</v>
      </c>
      <c r="D4" s="97"/>
      <c r="E4" s="98"/>
      <c r="F4" s="96">
        <v>2008</v>
      </c>
      <c r="G4" s="97"/>
      <c r="H4" s="98"/>
      <c r="I4" s="115"/>
      <c r="J4" s="97"/>
      <c r="K4" s="116"/>
      <c r="L4" s="106" t="s">
        <v>51</v>
      </c>
      <c r="M4" s="107"/>
      <c r="N4" s="108"/>
      <c r="O4" s="112" t="s">
        <v>28</v>
      </c>
      <c r="V4" s="74"/>
      <c r="AC4" s="72"/>
    </row>
    <row r="5" spans="1:15" s="71" customFormat="1" ht="15" customHeight="1">
      <c r="A5" s="93"/>
      <c r="B5" s="113"/>
      <c r="C5" s="99"/>
      <c r="D5" s="100"/>
      <c r="E5" s="101"/>
      <c r="F5" s="99"/>
      <c r="G5" s="100"/>
      <c r="H5" s="101"/>
      <c r="I5" s="103" t="s">
        <v>18</v>
      </c>
      <c r="J5" s="104"/>
      <c r="K5" s="105"/>
      <c r="L5" s="109" t="s">
        <v>54</v>
      </c>
      <c r="M5" s="110"/>
      <c r="N5" s="111"/>
      <c r="O5" s="113"/>
    </row>
    <row r="6" spans="1:15" s="71" customFormat="1" ht="15" customHeight="1">
      <c r="A6" s="93"/>
      <c r="B6" s="113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13"/>
    </row>
    <row r="7" spans="1:17" ht="19.5" customHeight="1" thickBot="1">
      <c r="A7" s="93"/>
      <c r="B7" s="114"/>
      <c r="C7" s="33" t="s">
        <v>44</v>
      </c>
      <c r="D7" s="34" t="s">
        <v>45</v>
      </c>
      <c r="E7" s="35" t="s">
        <v>27</v>
      </c>
      <c r="F7" s="33" t="s">
        <v>44</v>
      </c>
      <c r="G7" s="34" t="s">
        <v>45</v>
      </c>
      <c r="H7" s="35" t="s">
        <v>27</v>
      </c>
      <c r="I7" s="43" t="s">
        <v>8</v>
      </c>
      <c r="J7" s="21" t="s">
        <v>9</v>
      </c>
      <c r="K7" s="36" t="s">
        <v>10</v>
      </c>
      <c r="L7" s="33" t="s">
        <v>44</v>
      </c>
      <c r="M7" s="34" t="s">
        <v>45</v>
      </c>
      <c r="N7" s="35" t="s">
        <v>27</v>
      </c>
      <c r="O7" s="114"/>
      <c r="Q7" s="72"/>
    </row>
    <row r="8" spans="1:17" ht="21.75" customHeight="1">
      <c r="A8" s="93"/>
      <c r="B8" s="30" t="s">
        <v>24</v>
      </c>
      <c r="C8" s="44">
        <v>3716</v>
      </c>
      <c r="D8" s="23">
        <v>778</v>
      </c>
      <c r="E8" s="45">
        <f>SUM(C8:D8)</f>
        <v>4494</v>
      </c>
      <c r="F8" s="44">
        <f>'[1]Sheet1'!$B$97</f>
        <v>6898</v>
      </c>
      <c r="G8" s="44">
        <f>'[1]Sheet1'!$B$69</f>
        <v>675</v>
      </c>
      <c r="H8" s="45">
        <f aca="true" t="shared" si="0" ref="H8:H19">SUM(F8:G8)</f>
        <v>7573</v>
      </c>
      <c r="I8" s="48">
        <v>1143</v>
      </c>
      <c r="J8" s="49">
        <v>1261</v>
      </c>
      <c r="K8" s="50">
        <f>SUM(I8:J8)</f>
        <v>2404</v>
      </c>
      <c r="L8" s="37">
        <f aca="true" t="shared" si="1" ref="L8:N11">(F8-C8)/C8</f>
        <v>0.856297093649085</v>
      </c>
      <c r="M8" s="24">
        <f t="shared" si="1"/>
        <v>-0.13239074550128535</v>
      </c>
      <c r="N8" s="38">
        <f t="shared" si="1"/>
        <v>0.6851357365376057</v>
      </c>
      <c r="O8" s="27" t="s">
        <v>11</v>
      </c>
      <c r="Q8" s="72"/>
    </row>
    <row r="9" spans="1:17" ht="21.75" customHeight="1">
      <c r="A9" s="93"/>
      <c r="B9" s="31" t="s">
        <v>25</v>
      </c>
      <c r="C9" s="46">
        <v>4553</v>
      </c>
      <c r="D9" s="25">
        <v>541</v>
      </c>
      <c r="E9" s="47">
        <f>SUM(C9:D9)</f>
        <v>5094</v>
      </c>
      <c r="F9" s="46">
        <f>'[1]Sheet1'!$C$97</f>
        <v>8094</v>
      </c>
      <c r="G9" s="46">
        <f>'[1]Sheet1'!$C$69</f>
        <v>548</v>
      </c>
      <c r="H9" s="47">
        <f t="shared" si="0"/>
        <v>8642</v>
      </c>
      <c r="I9" s="51">
        <v>83</v>
      </c>
      <c r="J9" s="52">
        <v>0</v>
      </c>
      <c r="K9" s="53">
        <f>SUM(I9:J9)</f>
        <v>83</v>
      </c>
      <c r="L9" s="39">
        <f t="shared" si="1"/>
        <v>0.7777289699099494</v>
      </c>
      <c r="M9" s="26">
        <f t="shared" si="1"/>
        <v>0.012939001848428836</v>
      </c>
      <c r="N9" s="40">
        <f t="shared" si="1"/>
        <v>0.6965056929721241</v>
      </c>
      <c r="O9" s="28" t="s">
        <v>12</v>
      </c>
      <c r="Q9" s="72"/>
    </row>
    <row r="10" spans="1:17" ht="21.75" customHeight="1">
      <c r="A10" s="93"/>
      <c r="B10" s="31" t="s">
        <v>26</v>
      </c>
      <c r="C10" s="46">
        <v>6446</v>
      </c>
      <c r="D10" s="25">
        <v>747</v>
      </c>
      <c r="E10" s="47">
        <f>SUM(C10:D10)</f>
        <v>7193</v>
      </c>
      <c r="F10" s="46">
        <f>'[1]Sheet1'!$D$97</f>
        <v>16102</v>
      </c>
      <c r="G10" s="46">
        <f>'[1]Sheet1'!$D$69</f>
        <v>1014</v>
      </c>
      <c r="H10" s="47">
        <f t="shared" si="0"/>
        <v>17116</v>
      </c>
      <c r="I10" s="51">
        <v>413</v>
      </c>
      <c r="J10" s="52">
        <v>557</v>
      </c>
      <c r="K10" s="53">
        <f>SUM(I10:J10)</f>
        <v>970</v>
      </c>
      <c r="L10" s="39">
        <f t="shared" si="1"/>
        <v>1.4979832454235185</v>
      </c>
      <c r="M10" s="26">
        <f t="shared" si="1"/>
        <v>0.357429718875502</v>
      </c>
      <c r="N10" s="40">
        <f t="shared" si="1"/>
        <v>1.3795356596691228</v>
      </c>
      <c r="O10" s="28" t="s">
        <v>13</v>
      </c>
      <c r="Q10" s="72"/>
    </row>
    <row r="11" spans="1:17" ht="21.75" customHeight="1">
      <c r="A11" s="93"/>
      <c r="B11" s="31" t="s">
        <v>29</v>
      </c>
      <c r="C11" s="46">
        <v>11783</v>
      </c>
      <c r="D11" s="25">
        <v>1257</v>
      </c>
      <c r="E11" s="47">
        <f>SUM(C11:D11)</f>
        <v>13040</v>
      </c>
      <c r="F11" s="46">
        <f>'[1]Sheet1'!$E$97</f>
        <v>16442</v>
      </c>
      <c r="G11" s="46">
        <f>'[1]Sheet1'!$E$69</f>
        <v>811</v>
      </c>
      <c r="H11" s="47">
        <f t="shared" si="0"/>
        <v>17253</v>
      </c>
      <c r="I11" s="51"/>
      <c r="J11" s="52"/>
      <c r="K11" s="53">
        <f>SUM(I11:J11)</f>
        <v>0</v>
      </c>
      <c r="L11" s="39">
        <f t="shared" si="1"/>
        <v>0.3954001527624544</v>
      </c>
      <c r="M11" s="26">
        <f t="shared" si="1"/>
        <v>-0.35481304693715193</v>
      </c>
      <c r="N11" s="40">
        <f t="shared" si="1"/>
        <v>0.32308282208588956</v>
      </c>
      <c r="O11" s="28" t="s">
        <v>14</v>
      </c>
      <c r="Q11" s="72"/>
    </row>
    <row r="12" spans="1:17" ht="21.75" customHeight="1">
      <c r="A12" s="93"/>
      <c r="B12" s="31" t="s">
        <v>31</v>
      </c>
      <c r="C12" s="86">
        <v>7628</v>
      </c>
      <c r="D12" s="25">
        <v>696</v>
      </c>
      <c r="E12" s="47">
        <f aca="true" t="shared" si="2" ref="E12:E19">SUM(C12:D12)</f>
        <v>8324</v>
      </c>
      <c r="F12" s="46">
        <f>'[1]Sheet1'!$F$97</f>
        <v>14178</v>
      </c>
      <c r="G12" s="46">
        <f>'[1]Sheet1'!$F$69</f>
        <v>1056</v>
      </c>
      <c r="H12" s="47">
        <f t="shared" si="0"/>
        <v>15234</v>
      </c>
      <c r="I12" s="54"/>
      <c r="J12" s="55"/>
      <c r="K12" s="56"/>
      <c r="L12" s="39">
        <f aca="true" t="shared" si="3" ref="L12:L19">(F12-C12)/C12</f>
        <v>0.8586785527005768</v>
      </c>
      <c r="M12" s="26">
        <f aca="true" t="shared" si="4" ref="M12:M19">(G12-D12)/D12</f>
        <v>0.5172413793103449</v>
      </c>
      <c r="N12" s="40">
        <f aca="true" t="shared" si="5" ref="N12:N19">(H12-E12)/E12</f>
        <v>0.8301297453147525</v>
      </c>
      <c r="O12" s="28" t="s">
        <v>15</v>
      </c>
      <c r="Q12" s="72"/>
    </row>
    <row r="13" spans="1:17" ht="21.75" customHeight="1">
      <c r="A13" s="93"/>
      <c r="B13" s="31" t="s">
        <v>32</v>
      </c>
      <c r="C13" s="46">
        <v>4573</v>
      </c>
      <c r="D13" s="25">
        <v>542</v>
      </c>
      <c r="E13" s="47">
        <f t="shared" si="2"/>
        <v>5115</v>
      </c>
      <c r="F13" s="46">
        <f>'[1]Sheet1'!$G$97</f>
        <v>6773</v>
      </c>
      <c r="G13" s="46">
        <f>'[1]Sheet1'!$G$69</f>
        <v>632</v>
      </c>
      <c r="H13" s="47">
        <f t="shared" si="0"/>
        <v>7405</v>
      </c>
      <c r="I13" s="54"/>
      <c r="J13" s="55"/>
      <c r="K13" s="56"/>
      <c r="L13" s="39">
        <f t="shared" si="3"/>
        <v>0.48108462715941397</v>
      </c>
      <c r="M13" s="26">
        <f t="shared" si="4"/>
        <v>0.16605166051660517</v>
      </c>
      <c r="N13" s="40">
        <f t="shared" si="5"/>
        <v>0.447702834799609</v>
      </c>
      <c r="O13" s="28" t="s">
        <v>16</v>
      </c>
      <c r="Q13" s="72"/>
    </row>
    <row r="14" spans="1:17" ht="21.75" customHeight="1">
      <c r="A14" s="93"/>
      <c r="B14" s="31" t="s">
        <v>33</v>
      </c>
      <c r="C14" s="46">
        <v>4614</v>
      </c>
      <c r="D14" s="25">
        <v>1137</v>
      </c>
      <c r="E14" s="47">
        <f t="shared" si="2"/>
        <v>5751</v>
      </c>
      <c r="F14" s="46">
        <f>'[1]Sheet1'!$H$97</f>
        <v>5815</v>
      </c>
      <c r="G14" s="46">
        <f>'[1]Sheet1'!$H$69</f>
        <v>916</v>
      </c>
      <c r="H14" s="47">
        <f t="shared" si="0"/>
        <v>6731</v>
      </c>
      <c r="I14" s="54"/>
      <c r="J14" s="55"/>
      <c r="K14" s="56"/>
      <c r="L14" s="39">
        <f t="shared" si="3"/>
        <v>0.2602947550931946</v>
      </c>
      <c r="M14" s="26">
        <f t="shared" si="4"/>
        <v>-0.1943711521547933</v>
      </c>
      <c r="N14" s="40">
        <f t="shared" si="5"/>
        <v>0.17040514693096853</v>
      </c>
      <c r="O14" s="28" t="s">
        <v>17</v>
      </c>
      <c r="Q14" s="72"/>
    </row>
    <row r="15" spans="1:17" ht="21.75" customHeight="1">
      <c r="A15" s="93"/>
      <c r="B15" s="31" t="s">
        <v>34</v>
      </c>
      <c r="C15" s="46">
        <v>6214</v>
      </c>
      <c r="D15" s="25">
        <v>999</v>
      </c>
      <c r="E15" s="47">
        <f t="shared" si="2"/>
        <v>7213</v>
      </c>
      <c r="F15" s="46">
        <f>'[1]Sheet1'!$I$97</f>
        <v>7717</v>
      </c>
      <c r="G15" s="46">
        <f>'[1]Sheet1'!$I$69</f>
        <v>1125</v>
      </c>
      <c r="H15" s="47">
        <f t="shared" si="0"/>
        <v>8842</v>
      </c>
      <c r="I15" s="54"/>
      <c r="J15" s="55"/>
      <c r="K15" s="56"/>
      <c r="L15" s="39">
        <f t="shared" si="3"/>
        <v>0.24187318957193435</v>
      </c>
      <c r="M15" s="26">
        <f t="shared" si="4"/>
        <v>0.12612612612612611</v>
      </c>
      <c r="N15" s="40">
        <f t="shared" si="5"/>
        <v>0.22584222930819353</v>
      </c>
      <c r="O15" s="28" t="s">
        <v>39</v>
      </c>
      <c r="Q15" s="72"/>
    </row>
    <row r="16" spans="1:17" ht="21.75" customHeight="1">
      <c r="A16" s="93"/>
      <c r="B16" s="31" t="s">
        <v>35</v>
      </c>
      <c r="C16" s="46">
        <v>6929</v>
      </c>
      <c r="D16" s="25">
        <v>741</v>
      </c>
      <c r="E16" s="47">
        <f t="shared" si="2"/>
        <v>7670</v>
      </c>
      <c r="F16" s="46">
        <f>'[1]Sheet1'!$J$97</f>
        <v>10471</v>
      </c>
      <c r="G16" s="46">
        <f>'[1]Sheet1'!$J$69</f>
        <v>353</v>
      </c>
      <c r="H16" s="47">
        <f t="shared" si="0"/>
        <v>10824</v>
      </c>
      <c r="I16" s="57"/>
      <c r="J16" s="58"/>
      <c r="K16" s="59"/>
      <c r="L16" s="39">
        <f t="shared" si="3"/>
        <v>0.5111848751623611</v>
      </c>
      <c r="M16" s="26">
        <f t="shared" si="4"/>
        <v>-0.5236167341430499</v>
      </c>
      <c r="N16" s="40">
        <f t="shared" si="5"/>
        <v>0.4112125162972621</v>
      </c>
      <c r="O16" s="28" t="s">
        <v>40</v>
      </c>
      <c r="Q16" s="72"/>
    </row>
    <row r="17" spans="1:17" ht="21.75" customHeight="1">
      <c r="A17" s="93"/>
      <c r="B17" s="31" t="s">
        <v>36</v>
      </c>
      <c r="C17" s="46">
        <v>11590</v>
      </c>
      <c r="D17" s="25">
        <v>745</v>
      </c>
      <c r="E17" s="47">
        <f t="shared" si="2"/>
        <v>12335</v>
      </c>
      <c r="F17" s="46">
        <f>'[1]Sheet1'!$K$97</f>
        <v>19093</v>
      </c>
      <c r="G17" s="46">
        <f>'[1]Sheet1'!$K$69</f>
        <v>1104</v>
      </c>
      <c r="H17" s="47">
        <f t="shared" si="0"/>
        <v>20197</v>
      </c>
      <c r="I17" s="54"/>
      <c r="J17" s="55"/>
      <c r="K17" s="56"/>
      <c r="L17" s="39">
        <f>(F17-C17)/C17</f>
        <v>0.6473684210526316</v>
      </c>
      <c r="M17" s="26">
        <f>(G17-D17)/D17</f>
        <v>0.4818791946308725</v>
      </c>
      <c r="N17" s="40">
        <f t="shared" si="5"/>
        <v>0.6373733279286583</v>
      </c>
      <c r="O17" s="28" t="s">
        <v>41</v>
      </c>
      <c r="Q17" s="72"/>
    </row>
    <row r="18" spans="1:17" ht="21.75" customHeight="1">
      <c r="A18" s="93"/>
      <c r="B18" s="31" t="s">
        <v>37</v>
      </c>
      <c r="C18" s="46">
        <v>8936</v>
      </c>
      <c r="D18" s="25">
        <v>658</v>
      </c>
      <c r="E18" s="47">
        <f t="shared" si="2"/>
        <v>9594</v>
      </c>
      <c r="F18" s="46">
        <f>'[1]Sheet1'!$L$97</f>
        <v>13724</v>
      </c>
      <c r="G18" s="46">
        <f>'[1]Sheet1'!$L$69</f>
        <v>700</v>
      </c>
      <c r="H18" s="47">
        <f t="shared" si="0"/>
        <v>14424</v>
      </c>
      <c r="I18" s="60"/>
      <c r="J18" s="61"/>
      <c r="K18" s="62"/>
      <c r="L18" s="39">
        <f t="shared" si="3"/>
        <v>0.535810205908684</v>
      </c>
      <c r="M18" s="26">
        <f t="shared" si="4"/>
        <v>0.06382978723404255</v>
      </c>
      <c r="N18" s="40">
        <f t="shared" si="5"/>
        <v>0.5034396497811132</v>
      </c>
      <c r="O18" s="28" t="s">
        <v>42</v>
      </c>
      <c r="Q18" s="72"/>
    </row>
    <row r="19" spans="1:17" ht="21.75" customHeight="1" thickBot="1">
      <c r="A19" s="93"/>
      <c r="B19" s="31" t="s">
        <v>38</v>
      </c>
      <c r="C19" s="46">
        <v>6114</v>
      </c>
      <c r="D19" s="25">
        <v>710</v>
      </c>
      <c r="E19" s="47">
        <f t="shared" si="2"/>
        <v>6824</v>
      </c>
      <c r="F19" s="46">
        <f>'[1]Sheet1'!$M$97</f>
        <v>7280</v>
      </c>
      <c r="G19" s="46">
        <f>'[1]Sheet1'!$M$69</f>
        <v>898</v>
      </c>
      <c r="H19" s="47">
        <f t="shared" si="0"/>
        <v>8178</v>
      </c>
      <c r="I19" s="63"/>
      <c r="J19" s="64"/>
      <c r="K19" s="65"/>
      <c r="L19" s="39">
        <f t="shared" si="3"/>
        <v>0.19070984625449788</v>
      </c>
      <c r="M19" s="26">
        <f t="shared" si="4"/>
        <v>0.2647887323943662</v>
      </c>
      <c r="N19" s="40">
        <f t="shared" si="5"/>
        <v>0.19841735052754983</v>
      </c>
      <c r="O19" s="28" t="s">
        <v>43</v>
      </c>
      <c r="Q19" s="72"/>
    </row>
    <row r="20" spans="1:17" ht="21.75" customHeight="1" thickBot="1">
      <c r="A20" s="93"/>
      <c r="B20" s="32" t="s">
        <v>30</v>
      </c>
      <c r="C20" s="83">
        <f>SUM(C8:C19)</f>
        <v>83096</v>
      </c>
      <c r="D20" s="83">
        <f>SUM(D8:D19)</f>
        <v>9551</v>
      </c>
      <c r="E20" s="85">
        <f>SUM(C20:D20)</f>
        <v>92647</v>
      </c>
      <c r="F20" s="83">
        <f>SUM(F8:F19)</f>
        <v>132587</v>
      </c>
      <c r="G20" s="84">
        <f>SUM(G8:G19)</f>
        <v>9832</v>
      </c>
      <c r="H20" s="85">
        <f>SUM(F20:G20)</f>
        <v>142419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41">
        <f>(F20-C20)/C20</f>
        <v>0.5955882352941176</v>
      </c>
      <c r="M20" s="22">
        <f>(G20-D20)/D20</f>
        <v>0.029421003036331276</v>
      </c>
      <c r="N20" s="42">
        <f>(H20-E20)/E20</f>
        <v>0.5372219283948751</v>
      </c>
      <c r="O20" s="29" t="s">
        <v>27</v>
      </c>
      <c r="Q20" s="72"/>
    </row>
    <row r="21" spans="1:15" ht="12.75">
      <c r="A21" s="93"/>
      <c r="B21" s="94" t="s">
        <v>49</v>
      </c>
      <c r="C21" s="94"/>
      <c r="D21" s="94"/>
      <c r="M21" s="102" t="s">
        <v>50</v>
      </c>
      <c r="N21" s="102"/>
      <c r="O21" s="102"/>
    </row>
    <row r="22" spans="1:15" ht="12.75">
      <c r="A22" s="93"/>
      <c r="B22" s="81" t="s">
        <v>52</v>
      </c>
      <c r="O22" s="82" t="s">
        <v>53</v>
      </c>
    </row>
    <row r="23" spans="1:15" ht="12.75">
      <c r="A23" s="93"/>
      <c r="O23" s="70"/>
    </row>
    <row r="24" spans="1:15" ht="12.75">
      <c r="A24" s="93"/>
      <c r="O24" s="70"/>
    </row>
    <row r="25" spans="1:15" ht="12.75">
      <c r="A25" s="93"/>
      <c r="O25" s="70"/>
    </row>
    <row r="26" spans="1:15" ht="12.75">
      <c r="A26" s="93"/>
      <c r="O26" s="70"/>
    </row>
    <row r="27" spans="1:15" ht="12.75">
      <c r="A27" s="93"/>
      <c r="O27" s="70"/>
    </row>
    <row r="28" spans="1:15" ht="12.75">
      <c r="A28" s="93"/>
      <c r="O28" s="70"/>
    </row>
    <row r="29" spans="1:15" ht="12.75">
      <c r="A29" s="93"/>
      <c r="O29" s="70"/>
    </row>
    <row r="30" spans="1:15" ht="12.75">
      <c r="A30" s="93"/>
      <c r="O30" s="70"/>
    </row>
    <row r="31" spans="1:15" ht="12.75">
      <c r="A31" s="93"/>
      <c r="O31" s="70"/>
    </row>
    <row r="32" ht="12.75">
      <c r="A32" s="93"/>
    </row>
    <row r="33" ht="12.75">
      <c r="A33" s="93"/>
    </row>
  </sheetData>
  <sheetProtection formatCells="0" formatColumns="0" formatRows="0" insertColumns="0" insertRows="0" insertHyperlinks="0" deleteColumns="0" deleteRows="0" sort="0" autoFilter="0" pivotTables="0"/>
  <mergeCells count="13">
    <mergeCell ref="C4:E5"/>
    <mergeCell ref="B4:B7"/>
    <mergeCell ref="I4:K4"/>
    <mergeCell ref="A1:A33"/>
    <mergeCell ref="B21:D21"/>
    <mergeCell ref="B1:O1"/>
    <mergeCell ref="B2:O2"/>
    <mergeCell ref="F4:H5"/>
    <mergeCell ref="M21:O21"/>
    <mergeCell ref="I5:K5"/>
    <mergeCell ref="L4:N4"/>
    <mergeCell ref="L5:N5"/>
    <mergeCell ref="O4:O7"/>
  </mergeCells>
  <printOptions horizontalCentered="1"/>
  <pageMargins left="0.17" right="0.2" top="0.99" bottom="0.24" header="0.64" footer="0.3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Israa Al Fraihat</cp:lastModifiedBy>
  <cp:lastPrinted>2008-08-20T07:09:15Z</cp:lastPrinted>
  <dcterms:created xsi:type="dcterms:W3CDTF">2003-07-07T10:02:20Z</dcterms:created>
  <dcterms:modified xsi:type="dcterms:W3CDTF">2021-08-18T08:56:56Z</dcterms:modified>
  <cp:category/>
  <cp:version/>
  <cp:contentType/>
  <cp:contentStatus/>
</cp:coreProperties>
</file>